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activeTab="2"/>
  </bookViews>
  <sheets>
    <sheet name="21级学硕" sheetId="1" r:id="rId1"/>
    <sheet name="21级专硕" sheetId="2" r:id="rId2"/>
    <sheet name="21级博士" sheetId="3" r:id="rId3"/>
  </sheets>
  <definedNames>
    <definedName name="_xlnm._FilterDatabase" localSheetId="0" hidden="1">'21级学硕'!$D$1:$D$72</definedName>
  </definedNames>
  <calcPr calcId="144525"/>
</workbook>
</file>

<file path=xl/sharedStrings.xml><?xml version="1.0" encoding="utf-8"?>
<sst xmlns="http://schemas.openxmlformats.org/spreadsheetml/2006/main" count="4618" uniqueCount="1614">
  <si>
    <t>食品学院研究生学业奖学金综合测评汇总表（老生）</t>
  </si>
  <si>
    <t>序号</t>
  </si>
  <si>
    <t>学号</t>
  </si>
  <si>
    <t>专业</t>
  </si>
  <si>
    <t>班级</t>
  </si>
  <si>
    <t>姓名</t>
  </si>
  <si>
    <t>联系电话</t>
  </si>
  <si>
    <t>导师</t>
  </si>
  <si>
    <t>学生类别
（下拉选项）</t>
  </si>
  <si>
    <t>培养方式
（下拉选项）</t>
  </si>
  <si>
    <t>一、思想道德品质得分</t>
  </si>
  <si>
    <t>思想道德品质具体加减分明细项</t>
  </si>
  <si>
    <t>一、思想道德品质得分（初审）</t>
  </si>
  <si>
    <t>思想道德品质具体加减分明细项（初审）</t>
  </si>
  <si>
    <t>一、思想道德品质得分（复审）</t>
  </si>
  <si>
    <t>思想道德品质具体加减分明细项（复审）</t>
  </si>
  <si>
    <t>二、学习成绩</t>
  </si>
  <si>
    <t>学习成绩加分明细项</t>
  </si>
  <si>
    <t>二、学习成绩（初审）</t>
  </si>
  <si>
    <t>学习成绩加分明细项（初审）</t>
  </si>
  <si>
    <t>二、学习成绩（复审）</t>
  </si>
  <si>
    <t>学习成绩加分明细项（复审）</t>
  </si>
  <si>
    <t>三、科研成绩</t>
  </si>
  <si>
    <t>科研成绩加分具体明细项</t>
  </si>
  <si>
    <t>三、科研成绩（初审）</t>
  </si>
  <si>
    <t>科研成绩加分具体明细项（初审）</t>
  </si>
  <si>
    <t>三、科研成绩（复审）</t>
  </si>
  <si>
    <t>科研成绩加分具体明细项（复审）</t>
  </si>
  <si>
    <t>四、体育文化与社会实践得分（初审）</t>
  </si>
  <si>
    <t>体育文化与社会实践具体加分明细项</t>
  </si>
  <si>
    <t>体育文化与社会实践具体加分明细项（初审）</t>
  </si>
  <si>
    <t>四、体育文化与社会实践得分（复审）</t>
  </si>
  <si>
    <t>体育文化与社会实践具体加分明细项（复审）</t>
  </si>
  <si>
    <t>总分（精确到小数点后两位）</t>
  </si>
  <si>
    <t>总分（精确到小数点后两位）初审</t>
  </si>
  <si>
    <t>总分（精确到小数点后两位）复审</t>
  </si>
  <si>
    <t>备注</t>
  </si>
  <si>
    <t>审核人</t>
  </si>
  <si>
    <t>复审人</t>
  </si>
  <si>
    <t>食品科学与工程</t>
  </si>
  <si>
    <t>21级硕士3班</t>
  </si>
  <si>
    <t>张俊林</t>
  </si>
  <si>
    <t>刘晓娟</t>
  </si>
  <si>
    <t>全日制学术硕士</t>
  </si>
  <si>
    <t>非定向</t>
  </si>
  <si>
    <t xml:space="preserve">（1）院级优秀研究生骨干 1分； 
（2）班级心理委员 2分；
（3）先进团支部 0.25分；
（4）参与食品学院“四院联合心理知识竞赛” 0.2分；
（5）“学习二十大、永远跟党走、奋进新征程”主题手账活动三等奖 0.2分；
（6）“廉洁文化进校园”主题宣传作品设计大赛校级三等奖 0.6分；
（7）2022年11月27日心理健康讲座 0.2分；  
（8）2023年4月20日防电信诈骗讲座 0.2分；
</t>
  </si>
  <si>
    <t>（1）院级优秀研究生骨干 1分； 
（2）班级心理委员 2分；
（3）先进团支部 0.25分；
（4）参与食品学院“四院联合心理知识竞赛” 0.2分；
（5）“学习二十大、永远跟党走、奋进新征程”主题手账活动三等奖 0.2分；
（6）“廉洁文化进校园”主题宣传作品设计大赛校级三等奖 0.6分；
（7）2022年11月27日心理健康讲座 0.2分；  
（8）2023年4月20日防电信诈骗讲座 0.2分；（9）2023年4月27日食品安全科普大赛观众参与 0.2分</t>
  </si>
  <si>
    <t>（1）SCI 1区（标题：Cluster-determinant 36 (CD36) mediates intestinal absorption of dietary astaxanthin and affects its secretion，期刊名：Food Research International，接收年月：2023年7月，作者排序第2（第一作者为老师）） 30分；
（2）EI （标题：基于分子对接和表面等离子共振技术分析虾青素与跨膜转运蛋白CD36的结合作用，期刊名：食品科学，接收年月：2022年12月，作者排序第1） 9分；
（3）综述大赛校级一等奖 4分；
（4）2022年11月10日专利辅导讲座 0.2分
（5）2023年4月27日食品安全科普大赛观众参与 0.2分</t>
  </si>
  <si>
    <t>（1）参与食品学院乒乓球队选拔赛 0.2分；
（2）参与食品学院篮球队选拔赛 0.2分；
（3）参与趣味运动会 0.2分；
（4）定向越野院级第四名 0.7分；</t>
  </si>
  <si>
    <t>陈丹妮、严德林</t>
  </si>
  <si>
    <t>杨海华、何方晴</t>
  </si>
  <si>
    <t>食品学院与工程</t>
  </si>
  <si>
    <r>
      <rPr>
        <sz val="11"/>
        <color theme="1"/>
        <rFont val="宋体"/>
        <charset val="134"/>
      </rPr>
      <t>21</t>
    </r>
    <r>
      <rPr>
        <sz val="11"/>
        <color theme="1"/>
        <rFont val="宋体"/>
        <charset val="134"/>
      </rPr>
      <t>级硕士</t>
    </r>
    <r>
      <rPr>
        <sz val="11"/>
        <color theme="1"/>
        <rFont val="宋体"/>
        <charset val="134"/>
      </rPr>
      <t>5</t>
    </r>
    <r>
      <rPr>
        <sz val="11"/>
        <color theme="1"/>
        <rFont val="宋体"/>
        <charset val="134"/>
      </rPr>
      <t>班</t>
    </r>
  </si>
  <si>
    <t>刘浪</t>
  </si>
  <si>
    <t>肖杰</t>
  </si>
  <si>
    <r>
      <rPr>
        <sz val="11"/>
        <color theme="1"/>
        <rFont val="宋体"/>
        <charset val="134"/>
      </rPr>
      <t>院优秀共产党员（</t>
    </r>
    <r>
      <rPr>
        <sz val="11"/>
        <color theme="1"/>
        <rFont val="宋体"/>
        <charset val="134"/>
      </rPr>
      <t>1</t>
    </r>
    <r>
      <rPr>
        <sz val="11"/>
        <color theme="1"/>
        <rFont val="宋体"/>
        <charset val="134"/>
      </rPr>
      <t>），院优秀学干（</t>
    </r>
    <r>
      <rPr>
        <sz val="11"/>
        <color theme="1"/>
        <rFont val="宋体"/>
        <charset val="134"/>
      </rPr>
      <t>1</t>
    </r>
    <r>
      <rPr>
        <sz val="11"/>
        <color theme="1"/>
        <rFont val="宋体"/>
        <charset val="134"/>
      </rPr>
      <t>），院优秀党支部（</t>
    </r>
    <r>
      <rPr>
        <sz val="11"/>
        <color theme="1"/>
        <rFont val="宋体"/>
        <charset val="134"/>
      </rPr>
      <t>0.25</t>
    </r>
    <r>
      <rPr>
        <sz val="11"/>
        <color theme="1"/>
        <rFont val="宋体"/>
        <charset val="134"/>
      </rPr>
      <t>），学生支部副书记（</t>
    </r>
    <r>
      <rPr>
        <sz val="11"/>
        <color theme="1"/>
        <rFont val="宋体"/>
        <charset val="134"/>
      </rPr>
      <t>3</t>
    </r>
    <r>
      <rPr>
        <sz val="11"/>
        <color theme="1"/>
        <rFont val="宋体"/>
        <charset val="134"/>
      </rPr>
      <t>），学者面对面（</t>
    </r>
    <r>
      <rPr>
        <sz val="11"/>
        <color theme="1"/>
        <rFont val="宋体"/>
        <charset val="134"/>
      </rPr>
      <t>0.2</t>
    </r>
    <r>
      <rPr>
        <sz val="11"/>
        <color theme="1"/>
        <rFont val="宋体"/>
        <charset val="134"/>
      </rPr>
      <t>）防电信诈骗（</t>
    </r>
    <r>
      <rPr>
        <sz val="11"/>
        <color theme="1"/>
        <rFont val="宋体"/>
        <charset val="134"/>
      </rPr>
      <t>0.2</t>
    </r>
    <r>
      <rPr>
        <sz val="11"/>
        <color theme="1"/>
        <rFont val="宋体"/>
        <charset val="134"/>
      </rPr>
      <t>），先进团支部</t>
    </r>
    <r>
      <rPr>
        <sz val="11"/>
        <color theme="1"/>
        <rFont val="宋体"/>
        <charset val="134"/>
      </rPr>
      <t xml:space="preserve"> </t>
    </r>
    <r>
      <rPr>
        <sz val="11"/>
        <color theme="1"/>
        <rFont val="宋体"/>
        <charset val="134"/>
      </rPr>
      <t>（</t>
    </r>
    <r>
      <rPr>
        <sz val="11"/>
        <color theme="1"/>
        <rFont val="宋体"/>
        <charset val="134"/>
      </rPr>
      <t>0.25</t>
    </r>
    <r>
      <rPr>
        <sz val="11"/>
        <color theme="1"/>
        <rFont val="宋体"/>
        <charset val="134"/>
      </rPr>
      <t>）</t>
    </r>
  </si>
  <si>
    <r>
      <rPr>
        <sz val="11"/>
        <color theme="1"/>
        <rFont val="宋体"/>
        <charset val="134"/>
      </rPr>
      <t>一区一作（</t>
    </r>
    <r>
      <rPr>
        <sz val="11"/>
        <color theme="1"/>
        <rFont val="宋体"/>
        <charset val="134"/>
      </rPr>
      <t>30</t>
    </r>
    <r>
      <rPr>
        <sz val="11"/>
        <color theme="1"/>
        <rFont val="宋体"/>
        <charset val="134"/>
      </rPr>
      <t>），农产品加工（</t>
    </r>
    <r>
      <rPr>
        <sz val="11"/>
        <color theme="1"/>
        <rFont val="宋体"/>
        <charset val="134"/>
      </rPr>
      <t>0.2</t>
    </r>
    <r>
      <rPr>
        <sz val="11"/>
        <color theme="1"/>
        <rFont val="宋体"/>
        <charset val="134"/>
      </rPr>
      <t>），食品大讲堂（</t>
    </r>
    <r>
      <rPr>
        <sz val="11"/>
        <color theme="1"/>
        <rFont val="宋体"/>
        <charset val="134"/>
      </rPr>
      <t>0.2</t>
    </r>
    <r>
      <rPr>
        <sz val="11"/>
        <color theme="1"/>
        <rFont val="宋体"/>
        <charset val="134"/>
      </rPr>
      <t>），学术论坛决赛（</t>
    </r>
    <r>
      <rPr>
        <sz val="11"/>
        <color theme="1"/>
        <rFont val="宋体"/>
        <charset val="134"/>
      </rPr>
      <t>0.2</t>
    </r>
    <r>
      <rPr>
        <sz val="11"/>
        <color theme="1"/>
        <rFont val="宋体"/>
        <charset val="134"/>
      </rPr>
      <t>）</t>
    </r>
  </si>
  <si>
    <r>
      <rPr>
        <sz val="11"/>
        <color theme="1"/>
        <rFont val="宋体"/>
        <charset val="134"/>
      </rPr>
      <t>声感魅力第八期</t>
    </r>
    <r>
      <rPr>
        <sz val="11"/>
        <color theme="1"/>
        <rFont val="宋体"/>
        <charset val="134"/>
      </rPr>
      <t xml:space="preserve"> 0.1（0.2分个人参与集体活动）</t>
    </r>
  </si>
  <si>
    <r>
      <rPr>
        <sz val="11"/>
        <color theme="1"/>
        <rFont val="宋体"/>
        <charset val="134"/>
      </rPr>
      <t>声感魅力第八期</t>
    </r>
    <r>
      <rPr>
        <sz val="11"/>
        <color theme="1"/>
        <rFont val="宋体"/>
        <charset val="134"/>
      </rPr>
      <t xml:space="preserve"> 0.1</t>
    </r>
    <r>
      <rPr>
        <sz val="11"/>
        <color theme="1"/>
        <rFont val="宋体"/>
        <charset val="134"/>
      </rPr>
      <t>（</t>
    </r>
    <r>
      <rPr>
        <sz val="11"/>
        <color theme="1"/>
        <rFont val="宋体"/>
        <charset val="134"/>
      </rPr>
      <t>0.2</t>
    </r>
    <r>
      <rPr>
        <sz val="11"/>
        <color theme="1"/>
        <rFont val="宋体"/>
        <charset val="134"/>
      </rPr>
      <t>分个人参与集体活动）</t>
    </r>
  </si>
  <si>
    <t>杨湧、蔡敏瑜</t>
  </si>
  <si>
    <t>彭成海</t>
  </si>
  <si>
    <t>张素婉</t>
  </si>
  <si>
    <t>陈忠正</t>
  </si>
  <si>
    <r>
      <rPr>
        <sz val="11"/>
        <color theme="1"/>
        <rFont val="宋体"/>
        <charset val="134"/>
      </rPr>
      <t>班级心理委员</t>
    </r>
    <r>
      <rPr>
        <sz val="11"/>
        <color theme="1"/>
        <rFont val="宋体"/>
        <charset val="134"/>
      </rPr>
      <t>2</t>
    </r>
    <r>
      <rPr>
        <sz val="11"/>
        <color theme="1"/>
        <rFont val="宋体"/>
        <charset val="134"/>
      </rPr>
      <t>分，</t>
    </r>
    <r>
      <rPr>
        <sz val="11"/>
        <color theme="1"/>
        <rFont val="宋体"/>
        <charset val="134"/>
      </rPr>
      <t>“</t>
    </r>
    <r>
      <rPr>
        <sz val="11"/>
        <color theme="1"/>
        <rFont val="宋体"/>
        <charset val="134"/>
      </rPr>
      <t>青年大学习</t>
    </r>
    <r>
      <rPr>
        <sz val="11"/>
        <color theme="1"/>
        <rFont val="宋体"/>
        <charset val="134"/>
      </rPr>
      <t>”</t>
    </r>
    <r>
      <rPr>
        <sz val="11"/>
        <color theme="1"/>
        <rFont val="宋体"/>
        <charset val="134"/>
      </rPr>
      <t>先进团支部</t>
    </r>
    <r>
      <rPr>
        <sz val="11"/>
        <color theme="1"/>
        <rFont val="宋体"/>
        <charset val="134"/>
      </rPr>
      <t xml:space="preserve"> 0.25</t>
    </r>
    <r>
      <rPr>
        <sz val="11"/>
        <color theme="1"/>
        <rFont val="宋体"/>
        <charset val="134"/>
      </rPr>
      <t>分</t>
    </r>
  </si>
  <si>
    <r>
      <rPr>
        <sz val="11"/>
        <color theme="1"/>
        <rFont val="宋体"/>
        <charset val="134"/>
      </rPr>
      <t>综述大赛</t>
    </r>
    <r>
      <rPr>
        <sz val="11"/>
        <color theme="1"/>
        <rFont val="宋体"/>
        <charset val="134"/>
      </rPr>
      <t>0.2</t>
    </r>
    <r>
      <rPr>
        <sz val="11"/>
        <color theme="1"/>
        <rFont val="宋体"/>
        <charset val="134"/>
      </rPr>
      <t>分，</t>
    </r>
    <r>
      <rPr>
        <sz val="11"/>
        <color theme="1"/>
        <rFont val="宋体"/>
        <charset val="134"/>
      </rPr>
      <t>SCI 1</t>
    </r>
    <r>
      <rPr>
        <sz val="11"/>
        <color theme="1"/>
        <rFont val="宋体"/>
        <charset val="134"/>
      </rPr>
      <t>区（标题</t>
    </r>
    <r>
      <rPr>
        <sz val="11"/>
        <color theme="1"/>
        <rFont val="宋体"/>
        <charset val="134"/>
      </rPr>
      <t>Metabolomics reveals the effects of different storage times on the acidity quality and metabolites of large-leaf black tea</t>
    </r>
    <r>
      <rPr>
        <sz val="11"/>
        <color theme="1"/>
        <rFont val="宋体"/>
        <charset val="134"/>
      </rPr>
      <t>，期刊名</t>
    </r>
    <r>
      <rPr>
        <sz val="11"/>
        <color theme="1"/>
        <rFont val="宋体"/>
        <charset val="134"/>
      </rPr>
      <t>food chemistry</t>
    </r>
    <r>
      <rPr>
        <sz val="11"/>
        <color theme="1"/>
        <rFont val="宋体"/>
        <charset val="134"/>
      </rPr>
      <t>，接收年月</t>
    </r>
    <r>
      <rPr>
        <sz val="11"/>
        <color theme="1"/>
        <rFont val="宋体"/>
        <charset val="134"/>
      </rPr>
      <t>2023</t>
    </r>
    <r>
      <rPr>
        <sz val="11"/>
        <color theme="1"/>
        <rFont val="宋体"/>
        <charset val="134"/>
      </rPr>
      <t>年</t>
    </r>
    <r>
      <rPr>
        <sz val="11"/>
        <color theme="1"/>
        <rFont val="宋体"/>
        <charset val="134"/>
      </rPr>
      <t>6</t>
    </r>
    <r>
      <rPr>
        <sz val="11"/>
        <color theme="1"/>
        <rFont val="宋体"/>
        <charset val="134"/>
      </rPr>
      <t>月，作者排序第</t>
    </r>
    <r>
      <rPr>
        <sz val="11"/>
        <color theme="1"/>
        <rFont val="宋体"/>
        <charset val="134"/>
      </rPr>
      <t>1</t>
    </r>
    <r>
      <rPr>
        <sz val="11"/>
        <color theme="1"/>
        <rFont val="宋体"/>
        <charset val="134"/>
      </rPr>
      <t>）</t>
    </r>
    <r>
      <rPr>
        <sz val="11"/>
        <color theme="1"/>
        <rFont val="宋体"/>
        <charset val="134"/>
      </rPr>
      <t xml:space="preserve"> </t>
    </r>
  </si>
  <si>
    <r>
      <rPr>
        <sz val="11"/>
        <color theme="1"/>
        <rFont val="宋体"/>
        <charset val="134"/>
      </rPr>
      <t>（</t>
    </r>
    <r>
      <rPr>
        <sz val="11"/>
        <color theme="1"/>
        <rFont val="宋体"/>
        <charset val="134"/>
      </rPr>
      <t>1</t>
    </r>
    <r>
      <rPr>
        <sz val="11"/>
        <color theme="1"/>
        <rFont val="宋体"/>
        <charset val="134"/>
      </rPr>
      <t>）参与趣味运动会比赛</t>
    </r>
    <r>
      <rPr>
        <sz val="11"/>
        <color theme="1"/>
        <rFont val="宋体"/>
        <charset val="134"/>
      </rPr>
      <t xml:space="preserve">  0.3</t>
    </r>
    <r>
      <rPr>
        <sz val="11"/>
        <color theme="1"/>
        <rFont val="宋体"/>
        <charset val="134"/>
      </rPr>
      <t>分；（</t>
    </r>
    <r>
      <rPr>
        <sz val="11"/>
        <color theme="1"/>
        <rFont val="宋体"/>
        <charset val="134"/>
      </rPr>
      <t>2</t>
    </r>
    <r>
      <rPr>
        <sz val="11"/>
        <color theme="1"/>
        <rFont val="宋体"/>
        <charset val="134"/>
      </rPr>
      <t>）定向越野</t>
    </r>
    <r>
      <rPr>
        <sz val="11"/>
        <color theme="1"/>
        <rFont val="宋体"/>
        <charset val="134"/>
      </rPr>
      <t>0.3</t>
    </r>
    <r>
      <rPr>
        <sz val="11"/>
        <color theme="1"/>
        <rFont val="宋体"/>
        <charset val="134"/>
      </rPr>
      <t>分（</t>
    </r>
    <r>
      <rPr>
        <sz val="11"/>
        <color theme="1"/>
        <rFont val="宋体"/>
        <charset val="134"/>
      </rPr>
      <t>0.2分）</t>
    </r>
    <r>
      <rPr>
        <sz val="11"/>
        <color theme="1"/>
        <rFont val="宋体"/>
        <charset val="134"/>
      </rPr>
      <t>；（</t>
    </r>
    <r>
      <rPr>
        <sz val="11"/>
        <color theme="1"/>
        <rFont val="宋体"/>
        <charset val="134"/>
      </rPr>
      <t>3</t>
    </r>
    <r>
      <rPr>
        <sz val="11"/>
        <color theme="1"/>
        <rFont val="宋体"/>
        <charset val="134"/>
      </rPr>
      <t>）研究生线上宿舍打卡活动</t>
    </r>
    <r>
      <rPr>
        <sz val="11"/>
        <color theme="1"/>
        <rFont val="宋体"/>
        <charset val="134"/>
      </rPr>
      <t xml:space="preserve"> 0.2</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</si>
  <si>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）参与趣味运动会比赛</t>
    </r>
    <r>
      <rPr>
        <sz val="11"/>
        <color theme="1"/>
        <rFont val="宋体"/>
        <charset val="134"/>
      </rPr>
      <t xml:space="preserve">  0.3</t>
    </r>
    <r>
      <rPr>
        <sz val="11"/>
        <color theme="1"/>
        <rFont val="宋体"/>
        <charset val="134"/>
      </rPr>
      <t>分；（</t>
    </r>
    <r>
      <rPr>
        <sz val="11"/>
        <color theme="1"/>
        <rFont val="宋体"/>
        <charset val="134"/>
      </rPr>
      <t>2</t>
    </r>
    <r>
      <rPr>
        <sz val="11"/>
        <color theme="1"/>
        <rFont val="宋体"/>
        <charset val="134"/>
      </rPr>
      <t>）定向越野</t>
    </r>
    <r>
      <rPr>
        <sz val="11"/>
        <color theme="1"/>
        <rFont val="宋体"/>
        <charset val="134"/>
      </rPr>
      <t>0.3</t>
    </r>
    <r>
      <rPr>
        <sz val="11"/>
        <color theme="1"/>
        <rFont val="宋体"/>
        <charset val="134"/>
      </rPr>
      <t>分（</t>
    </r>
    <r>
      <rPr>
        <sz val="11"/>
        <color theme="1"/>
        <rFont val="宋体"/>
        <charset val="134"/>
      </rPr>
      <t>0.2</t>
    </r>
    <r>
      <rPr>
        <sz val="11"/>
        <color theme="1"/>
        <rFont val="宋体"/>
        <charset val="134"/>
      </rPr>
      <t>分）；（</t>
    </r>
    <r>
      <rPr>
        <sz val="11"/>
        <color theme="1"/>
        <rFont val="宋体"/>
        <charset val="134"/>
      </rPr>
      <t>3</t>
    </r>
    <r>
      <rPr>
        <sz val="11"/>
        <color theme="1"/>
        <rFont val="宋体"/>
        <charset val="134"/>
      </rPr>
      <t>）研究生线上宿舍打卡活动</t>
    </r>
    <r>
      <rPr>
        <sz val="11"/>
        <color theme="1"/>
        <rFont val="宋体"/>
        <charset val="134"/>
      </rPr>
      <t xml:space="preserve"> 0.2</t>
    </r>
    <r>
      <rPr>
        <sz val="11"/>
        <color theme="1"/>
        <rFont val="宋体"/>
        <charset val="134"/>
      </rPr>
      <t>分</t>
    </r>
  </si>
  <si>
    <r>
      <rPr>
        <sz val="11"/>
        <color theme="1"/>
        <rFont val="宋体"/>
        <charset val="134"/>
      </rPr>
      <t>趣味运动会参与分为</t>
    </r>
    <r>
      <rPr>
        <sz val="11"/>
        <color rgb="FFFF0000"/>
        <rFont val="宋体"/>
        <charset val="134"/>
      </rPr>
      <t>0.2</t>
    </r>
    <r>
      <rPr>
        <sz val="11"/>
        <color rgb="FFFF0000"/>
        <rFont val="宋体"/>
        <charset val="134"/>
      </rPr>
      <t>分，定向越野参与分为0.2分</t>
    </r>
  </si>
  <si>
    <t>21级硕士2班</t>
  </si>
  <si>
    <t>王天遥</t>
  </si>
  <si>
    <t>徐小艳</t>
  </si>
  <si>
    <t xml:space="preserve">(1). 五四红旗团支部 0.5
(2) .先进团支部 0.25
(3). 2022年11月27日心理健康讲座 0.2 分
(4). 2023年4月20日电信诈骗宣讲会 0.2 分
(5). 2023年3月15号 学者面对面 0.2 分
</t>
  </si>
  <si>
    <t xml:space="preserve">(1) SCI 1区（Qualitative and quantitative analysis of four benzimidazole residues in food by surface-enhanced Raman spectroscopy combined with chemometrics， Food Chemistry，2023.5，第一作者） 30 分
(2) 2022年11月10日专利辅导讲座 0.2 分
(3) 2022年12月14日广东农产品加工产业发展现状与趋势讲座 0.2 分
</t>
  </si>
  <si>
    <t xml:space="preserve">(1) 参与食品学院运会男子铅球项目比赛  0.3 分
(2) 参与定向越野团队赛 0.2 分
(3) 参与食品学院乒乓球队选拔赛 0.2 分
</t>
  </si>
  <si>
    <t>院运会参与0.2</t>
  </si>
  <si>
    <t>4.27食品科普作品决赛报名不参加扣0.2</t>
  </si>
  <si>
    <t>刘慧，莫哲淇</t>
  </si>
  <si>
    <t>曾文燊</t>
  </si>
  <si>
    <t>黎攀</t>
  </si>
  <si>
    <t>助理班主任 2分 心理健康讲座 0.2分  先进团支部0.25</t>
  </si>
  <si>
    <t>助理班主任 2分 心理健康讲座 0.2分  先进团支部0.25 食品大讲堂 0.2分（非学术讲座）</t>
  </si>
  <si>
    <t>Probiotic-fermented Qushi decoction alleviates
reserpine-induced spleen deficiency syndrome
by regulating spleen function and gut
microbiota dysbiosis SCI二区 24分（缺检索证明） 食品大讲堂 0.2分 农产品加工讲座0.2分</t>
  </si>
  <si>
    <t>Probiotic-fermented Qushi decoction alleviates
reserpine-induced spleen deficiency syndrome
by regulating spleen function and gut
microbiota dysbiosis SCI二区 24分  农产品加工讲座0.2分</t>
  </si>
  <si>
    <t>食品乒乓球院队选拔0.2分   乒乓球院际赛双打 0.3分 颠球比赛0.2分 定向越野0.2分</t>
  </si>
  <si>
    <t>食品乒乓球院队选拔0.2分   乒乓球院际赛双打 0.2分 乒乓球院际赛0.2 颠球比赛0.2分 定向越野0.2分</t>
  </si>
  <si>
    <t>微生物学</t>
  </si>
  <si>
    <t>21级硕士7班</t>
  </si>
  <si>
    <t>张凤</t>
  </si>
  <si>
    <t>林俊芳</t>
  </si>
  <si>
    <r>
      <rPr>
        <sz val="12"/>
        <color theme="1"/>
        <rFont val="宋体"/>
        <charset val="134"/>
      </rPr>
      <t xml:space="preserve">(1) 参加2022-2023学年食品学院研究生“青年大学习”先进团支部   0.25分
(2) 参加第十三届迎新杯书画大赛   0.2分
</t>
    </r>
    <r>
      <rPr>
        <sz val="11"/>
        <color rgb="FFFF0000"/>
        <rFont val="宋体"/>
        <charset val="134"/>
      </rPr>
      <t xml:space="preserve">(3) 参加线上文体音乐打卡   0.2分
(4) 参加线上文体体育打卡   0.2分
</t>
    </r>
    <r>
      <rPr>
        <sz val="11"/>
        <color rgb="FF000000"/>
        <rFont val="宋体"/>
        <charset val="134"/>
      </rPr>
      <t xml:space="preserve">(5) 参与2023年4月20日防电信网络诈骗讲座  0.2分
(6) 参加2022年11月27日心理健康讲座  0.2分
</t>
    </r>
  </si>
  <si>
    <r>
      <rPr>
        <sz val="12"/>
        <color theme="1"/>
        <rFont val="宋体"/>
        <charset val="134"/>
      </rPr>
      <t xml:space="preserve">(1) 参加2022-2023学年食品学院研究生“青年大学习”先进团支部   0.25分
(2) 参加第十三届迎新杯书画大赛   0.2分
</t>
    </r>
    <r>
      <rPr>
        <sz val="11"/>
        <color rgb="FFFF0000"/>
        <rFont val="宋体"/>
        <charset val="134"/>
      </rPr>
      <t xml:space="preserve">(3) 参加线上文体音乐打卡   0.2分
</t>
    </r>
    <r>
      <rPr>
        <sz val="11"/>
        <color rgb="FF000000"/>
        <rFont val="宋体"/>
        <charset val="134"/>
      </rPr>
      <t xml:space="preserve">(5) 参与2023年4月20日防电信网络诈骗讲座  0.2分
(6) 参加2022年11月27日心理健康讲座  0.2分
</t>
    </r>
  </si>
  <si>
    <t xml:space="preserve">（1）专利授权：一种长双歧杆菌的高活菌数有氧发酵方法  8 分
（2）专利授权：一种罗伊氏乳杆菌新型抗冻保护剂在真空冷冻干燥过程中的应用8 分
（3）参加2022年12月14日广东农产品加工产业发展现状与趋势讲座  0.2分
</t>
  </si>
  <si>
    <t>（1） 参与食品学院院运会跳远项目比赛获得第一名  1分； 
（2） 参与食品学院院运会跳高项目比赛获得第一名  1分
（3） 参加定向越野团队赛                        0.2分
（4） 参加2022年食品学院研究生女子篮球选拔赛   0.2分
（5） 参加2022年食品学院乒乓球队选拔赛         0.2分</t>
  </si>
  <si>
    <t>重复加分</t>
  </si>
  <si>
    <t>李育瑶、黄思若</t>
  </si>
  <si>
    <t>温辉翠、王旭锴</t>
  </si>
  <si>
    <t>马凤</t>
  </si>
  <si>
    <t>（1）先进团支部团员 0.25分；
（2）2023年4月20日防电信网络诈骗研究生专场宣讲会 0.2分；
（3）功能食品第二党支部青年委员2分                    （4）心理健康非学术讲座0.2分                                 （5）先进党支部成员0.25分</t>
  </si>
  <si>
    <t>（1）现代食品科技发表《梨渣可溶性膳食纤维提取工艺优化及功能特性分析》7分
（2）现代食品科技发表《英红九号茶蛋白ACE抑制肽的制备\氨基酸组成及不同超滤组分的活性评价》7分
（3）参加院级第三届研究生学术论坛决赛获得三等奖1分
（4）参与食品学院第十二届综述大赛 0.2分；</t>
  </si>
  <si>
    <t>（1）参与2022年食品学院研究生女子篮球选拔赛 0.2分；
（2）参与2022年食品学院研究生乒乓球队选拔赛 0.2分；
（3）荧光夜跑活动 0.2分
（4）参易班定向越野获三等奖0.5分</t>
  </si>
  <si>
    <t>李欣</t>
  </si>
  <si>
    <t>周爱梅</t>
  </si>
  <si>
    <r>
      <rPr>
        <sz val="12"/>
        <color theme="1"/>
        <rFont val="宋体"/>
        <charset val="134"/>
      </rPr>
      <t>(1)</t>
    </r>
    <r>
      <rPr>
        <sz val="11"/>
        <color theme="1"/>
        <rFont val="宋体"/>
        <charset val="134"/>
      </rPr>
      <t>华南农业大学</t>
    </r>
    <r>
      <rPr>
        <sz val="11"/>
        <color theme="1"/>
        <rFont val="宋体"/>
        <charset val="134"/>
      </rPr>
      <t>“</t>
    </r>
    <r>
      <rPr>
        <sz val="11"/>
        <color theme="1"/>
        <rFont val="宋体"/>
        <charset val="134"/>
      </rPr>
      <t>优秀共青团员</t>
    </r>
    <r>
      <rPr>
        <sz val="11"/>
        <color theme="1"/>
        <rFont val="宋体"/>
        <charset val="134"/>
      </rPr>
      <t>”2</t>
    </r>
    <r>
      <rPr>
        <sz val="11"/>
        <color theme="1"/>
        <rFont val="宋体"/>
        <charset val="134"/>
      </rPr>
      <t>分；</t>
    </r>
    <r>
      <rPr>
        <sz val="11"/>
        <color theme="1"/>
        <rFont val="宋体"/>
        <charset val="134"/>
      </rPr>
      <t>(2)</t>
    </r>
    <r>
      <rPr>
        <sz val="11"/>
        <color theme="1"/>
        <rFont val="宋体"/>
        <charset val="134"/>
      </rPr>
      <t>先进团支部</t>
    </r>
    <r>
      <rPr>
        <sz val="11"/>
        <color theme="1"/>
        <rFont val="宋体"/>
        <charset val="134"/>
      </rPr>
      <t xml:space="preserve">  21</t>
    </r>
    <r>
      <rPr>
        <sz val="11"/>
        <color theme="1"/>
        <rFont val="宋体"/>
        <charset val="134"/>
      </rPr>
      <t>硕士</t>
    </r>
    <r>
      <rPr>
        <sz val="11"/>
        <color theme="1"/>
        <rFont val="宋体"/>
        <charset val="134"/>
      </rPr>
      <t>5</t>
    </r>
    <r>
      <rPr>
        <sz val="11"/>
        <color theme="1"/>
        <rFont val="宋体"/>
        <charset val="134"/>
      </rPr>
      <t>班</t>
    </r>
    <r>
      <rPr>
        <sz val="11"/>
        <color theme="1"/>
        <rFont val="宋体"/>
        <charset val="134"/>
      </rPr>
      <t xml:space="preserve"> 0.25</t>
    </r>
    <r>
      <rPr>
        <sz val="11"/>
        <color theme="1"/>
        <rFont val="宋体"/>
        <charset val="134"/>
      </rPr>
      <t>分；</t>
    </r>
    <r>
      <rPr>
        <sz val="11"/>
        <color theme="1"/>
        <rFont val="宋体"/>
        <charset val="134"/>
      </rPr>
      <t>(3)21</t>
    </r>
    <r>
      <rPr>
        <sz val="11"/>
        <color theme="1"/>
        <rFont val="宋体"/>
        <charset val="134"/>
      </rPr>
      <t>硕士</t>
    </r>
    <r>
      <rPr>
        <sz val="11"/>
        <color theme="1"/>
        <rFont val="宋体"/>
        <charset val="134"/>
      </rPr>
      <t>5</t>
    </r>
    <r>
      <rPr>
        <sz val="11"/>
        <color theme="1"/>
        <rFont val="宋体"/>
        <charset val="134"/>
      </rPr>
      <t>班</t>
    </r>
    <r>
      <rPr>
        <sz val="11"/>
        <color theme="1"/>
        <rFont val="宋体"/>
        <charset val="134"/>
      </rPr>
      <t xml:space="preserve"> </t>
    </r>
    <r>
      <rPr>
        <sz val="11"/>
        <color theme="1"/>
        <rFont val="宋体"/>
        <charset val="134"/>
      </rPr>
      <t>组织委员</t>
    </r>
    <r>
      <rPr>
        <sz val="11"/>
        <color theme="1"/>
        <rFont val="宋体"/>
        <charset val="134"/>
      </rPr>
      <t xml:space="preserve"> </t>
    </r>
    <r>
      <rPr>
        <sz val="11"/>
        <color theme="1"/>
        <rFont val="宋体"/>
        <charset val="134"/>
      </rPr>
      <t>加</t>
    </r>
    <r>
      <rPr>
        <sz val="11"/>
        <color theme="1"/>
        <rFont val="宋体"/>
        <charset val="134"/>
      </rPr>
      <t>2</t>
    </r>
    <r>
      <rPr>
        <sz val="11"/>
        <color theme="1"/>
        <rFont val="宋体"/>
        <charset val="134"/>
      </rPr>
      <t>分；（</t>
    </r>
    <r>
      <rPr>
        <sz val="11"/>
        <color theme="1"/>
        <rFont val="宋体"/>
        <charset val="134"/>
      </rPr>
      <t>4</t>
    </r>
    <r>
      <rPr>
        <sz val="11"/>
        <color theme="1"/>
        <rFont val="宋体"/>
        <charset val="134"/>
      </rPr>
      <t>）先进党支部</t>
    </r>
    <r>
      <rPr>
        <sz val="11"/>
        <color theme="1"/>
        <rFont val="宋体"/>
        <charset val="134"/>
      </rPr>
      <t xml:space="preserve">  </t>
    </r>
    <r>
      <rPr>
        <sz val="11"/>
        <color theme="1"/>
        <rFont val="宋体"/>
        <charset val="134"/>
      </rPr>
      <t>加</t>
    </r>
    <r>
      <rPr>
        <sz val="11"/>
        <color theme="1"/>
        <rFont val="宋体"/>
        <charset val="134"/>
      </rPr>
      <t>0.5</t>
    </r>
    <r>
      <rPr>
        <sz val="11"/>
        <color theme="1"/>
        <rFont val="宋体"/>
        <charset val="134"/>
      </rPr>
      <t>分；（</t>
    </r>
    <r>
      <rPr>
        <sz val="11"/>
        <color theme="1"/>
        <rFont val="宋体"/>
        <charset val="134"/>
      </rPr>
      <t>5</t>
    </r>
    <r>
      <rPr>
        <sz val="11"/>
        <color theme="1"/>
        <rFont val="宋体"/>
        <charset val="134"/>
      </rPr>
      <t>）</t>
    </r>
    <r>
      <rPr>
        <sz val="11"/>
        <color theme="1"/>
        <rFont val="宋体"/>
        <charset val="134"/>
      </rPr>
      <t>4.20</t>
    </r>
    <r>
      <rPr>
        <sz val="11"/>
        <color theme="1"/>
        <rFont val="宋体"/>
        <charset val="134"/>
      </rPr>
      <t>防电信诈骗讲座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6</t>
    </r>
    <r>
      <rPr>
        <sz val="11"/>
        <color theme="1"/>
        <rFont val="宋体"/>
        <charset val="134"/>
      </rPr>
      <t>）科技特派员系列讲座</t>
    </r>
    <r>
      <rPr>
        <sz val="11"/>
        <color theme="1"/>
        <rFont val="宋体"/>
        <charset val="134"/>
      </rPr>
      <t xml:space="preserve"> </t>
    </r>
    <r>
      <rPr>
        <sz val="11"/>
        <color theme="1"/>
        <rFont val="宋体"/>
        <charset val="134"/>
      </rPr>
      <t>加</t>
    </r>
    <r>
      <rPr>
        <sz val="11"/>
        <color theme="1"/>
        <rFont val="宋体"/>
        <charset val="134"/>
      </rPr>
      <t>0.2</t>
    </r>
    <r>
      <rPr>
        <sz val="11"/>
        <color theme="1"/>
        <rFont val="宋体"/>
        <charset val="134"/>
      </rPr>
      <t>分</t>
    </r>
    <r>
      <rPr>
        <sz val="11"/>
        <color rgb="FFFF0000"/>
        <rFont val="宋体"/>
        <charset val="134"/>
      </rPr>
      <t>（</t>
    </r>
    <r>
      <rPr>
        <sz val="11"/>
        <color rgb="FFFF0000"/>
        <rFont val="宋体"/>
        <charset val="134"/>
      </rPr>
      <t>7</t>
    </r>
    <r>
      <rPr>
        <sz val="11"/>
        <color rgb="FFFF0000"/>
        <rFont val="宋体"/>
        <charset val="134"/>
      </rPr>
      <t>）广东省功能食品活性重点实验室</t>
    </r>
    <r>
      <rPr>
        <sz val="11"/>
        <color rgb="FFFF0000"/>
        <rFont val="宋体"/>
        <charset val="134"/>
      </rPr>
      <t xml:space="preserve"> </t>
    </r>
    <r>
      <rPr>
        <sz val="11"/>
        <color rgb="FFFF0000"/>
        <rFont val="宋体"/>
        <charset val="134"/>
      </rPr>
      <t>学术部部员</t>
    </r>
    <r>
      <rPr>
        <sz val="11"/>
        <color rgb="FFFF0000"/>
        <rFont val="宋体"/>
        <charset val="134"/>
      </rPr>
      <t xml:space="preserve"> 3</t>
    </r>
    <r>
      <rPr>
        <sz val="11"/>
        <color rgb="FFFF0000"/>
        <rFont val="宋体"/>
        <charset val="134"/>
      </rPr>
      <t>分（证明无效）</t>
    </r>
    <r>
      <rPr>
        <sz val="11"/>
        <color theme="1"/>
        <rFont val="宋体"/>
        <charset val="134"/>
      </rPr>
      <t>（</t>
    </r>
    <r>
      <rPr>
        <sz val="11"/>
        <color theme="1"/>
        <rFont val="宋体"/>
        <charset val="134"/>
      </rPr>
      <t>8</t>
    </r>
    <r>
      <rPr>
        <sz val="11"/>
        <color theme="1"/>
        <rFont val="宋体"/>
        <charset val="134"/>
      </rPr>
      <t>）参加</t>
    </r>
    <r>
      <rPr>
        <sz val="11"/>
        <color theme="1"/>
        <rFont val="宋体"/>
        <charset val="134"/>
      </rPr>
      <t xml:space="preserve"> </t>
    </r>
    <r>
      <rPr>
        <sz val="11"/>
        <color theme="1"/>
        <rFont val="宋体"/>
        <charset val="134"/>
      </rPr>
      <t>四院联合心理知识竞赛</t>
    </r>
    <r>
      <rPr>
        <sz val="11"/>
        <color theme="1"/>
        <rFont val="宋体"/>
        <charset val="134"/>
      </rPr>
      <t xml:space="preserve"> 0.2</t>
    </r>
    <r>
      <rPr>
        <sz val="11"/>
        <color theme="1"/>
        <rFont val="宋体"/>
        <charset val="134"/>
      </rPr>
      <t>分</t>
    </r>
  </si>
  <si>
    <r>
      <rPr>
        <sz val="11"/>
        <color theme="1"/>
        <rFont val="宋体"/>
        <charset val="134"/>
      </rPr>
      <t>(1)</t>
    </r>
    <r>
      <rPr>
        <sz val="11"/>
        <color theme="1"/>
        <rFont val="宋体"/>
        <charset val="134"/>
      </rPr>
      <t>华南农业大学“优秀共青团员”</t>
    </r>
    <r>
      <rPr>
        <sz val="11"/>
        <color theme="1"/>
        <rFont val="宋体"/>
        <charset val="134"/>
      </rPr>
      <t>2</t>
    </r>
    <r>
      <rPr>
        <sz val="11"/>
        <color theme="1"/>
        <rFont val="宋体"/>
        <charset val="134"/>
      </rPr>
      <t>分；</t>
    </r>
    <r>
      <rPr>
        <sz val="11"/>
        <color theme="1"/>
        <rFont val="宋体"/>
        <charset val="134"/>
      </rPr>
      <t>(2)</t>
    </r>
    <r>
      <rPr>
        <sz val="11"/>
        <color theme="1"/>
        <rFont val="宋体"/>
        <charset val="134"/>
      </rPr>
      <t>先进团支部</t>
    </r>
    <r>
      <rPr>
        <sz val="11"/>
        <color theme="1"/>
        <rFont val="宋体"/>
        <charset val="134"/>
      </rPr>
      <t xml:space="preserve">  21</t>
    </r>
    <r>
      <rPr>
        <sz val="11"/>
        <color theme="1"/>
        <rFont val="宋体"/>
        <charset val="134"/>
      </rPr>
      <t>硕士</t>
    </r>
    <r>
      <rPr>
        <sz val="11"/>
        <color theme="1"/>
        <rFont val="宋体"/>
        <charset val="134"/>
      </rPr>
      <t>5</t>
    </r>
    <r>
      <rPr>
        <sz val="11"/>
        <color theme="1"/>
        <rFont val="宋体"/>
        <charset val="134"/>
      </rPr>
      <t>班</t>
    </r>
    <r>
      <rPr>
        <sz val="11"/>
        <color theme="1"/>
        <rFont val="宋体"/>
        <charset val="134"/>
      </rPr>
      <t xml:space="preserve"> 0.25</t>
    </r>
    <r>
      <rPr>
        <sz val="11"/>
        <color theme="1"/>
        <rFont val="宋体"/>
        <charset val="134"/>
      </rPr>
      <t>分；</t>
    </r>
    <r>
      <rPr>
        <sz val="11"/>
        <color theme="1"/>
        <rFont val="宋体"/>
        <charset val="134"/>
      </rPr>
      <t>(3)21</t>
    </r>
    <r>
      <rPr>
        <sz val="11"/>
        <color theme="1"/>
        <rFont val="宋体"/>
        <charset val="134"/>
      </rPr>
      <t>硕士</t>
    </r>
    <r>
      <rPr>
        <sz val="11"/>
        <color theme="1"/>
        <rFont val="宋体"/>
        <charset val="134"/>
      </rPr>
      <t>5</t>
    </r>
    <r>
      <rPr>
        <sz val="11"/>
        <color theme="1"/>
        <rFont val="宋体"/>
        <charset val="134"/>
      </rPr>
      <t>班</t>
    </r>
    <r>
      <rPr>
        <sz val="11"/>
        <color theme="1"/>
        <rFont val="宋体"/>
        <charset val="134"/>
      </rPr>
      <t xml:space="preserve"> </t>
    </r>
    <r>
      <rPr>
        <sz val="11"/>
        <color theme="1"/>
        <rFont val="宋体"/>
        <charset val="134"/>
      </rPr>
      <t>组织委员</t>
    </r>
    <r>
      <rPr>
        <sz val="11"/>
        <color theme="1"/>
        <rFont val="宋体"/>
        <charset val="134"/>
      </rPr>
      <t xml:space="preserve"> </t>
    </r>
    <r>
      <rPr>
        <sz val="11"/>
        <color theme="1"/>
        <rFont val="宋体"/>
        <charset val="134"/>
      </rPr>
      <t>加</t>
    </r>
    <r>
      <rPr>
        <sz val="11"/>
        <color theme="1"/>
        <rFont val="宋体"/>
        <charset val="134"/>
      </rPr>
      <t>2</t>
    </r>
    <r>
      <rPr>
        <sz val="11"/>
        <color theme="1"/>
        <rFont val="宋体"/>
        <charset val="134"/>
      </rPr>
      <t>分；（</t>
    </r>
    <r>
      <rPr>
        <sz val="11"/>
        <color theme="1"/>
        <rFont val="宋体"/>
        <charset val="134"/>
      </rPr>
      <t>4</t>
    </r>
    <r>
      <rPr>
        <sz val="11"/>
        <color theme="1"/>
        <rFont val="宋体"/>
        <charset val="134"/>
      </rPr>
      <t>）先进党支部</t>
    </r>
    <r>
      <rPr>
        <sz val="11"/>
        <color theme="1"/>
        <rFont val="宋体"/>
        <charset val="134"/>
      </rPr>
      <t xml:space="preserve">  </t>
    </r>
    <r>
      <rPr>
        <sz val="11"/>
        <color theme="1"/>
        <rFont val="宋体"/>
        <charset val="134"/>
      </rPr>
      <t>加</t>
    </r>
    <r>
      <rPr>
        <sz val="11"/>
        <color theme="1"/>
        <rFont val="宋体"/>
        <charset val="134"/>
      </rPr>
      <t>0.5</t>
    </r>
    <r>
      <rPr>
        <sz val="11"/>
        <color theme="1"/>
        <rFont val="宋体"/>
        <charset val="134"/>
      </rPr>
      <t>分；（</t>
    </r>
    <r>
      <rPr>
        <sz val="11"/>
        <color theme="1"/>
        <rFont val="宋体"/>
        <charset val="134"/>
      </rPr>
      <t>5</t>
    </r>
    <r>
      <rPr>
        <sz val="11"/>
        <color theme="1"/>
        <rFont val="宋体"/>
        <charset val="134"/>
      </rPr>
      <t>）</t>
    </r>
    <r>
      <rPr>
        <sz val="11"/>
        <color theme="1"/>
        <rFont val="宋体"/>
        <charset val="134"/>
      </rPr>
      <t>4.20</t>
    </r>
    <r>
      <rPr>
        <sz val="11"/>
        <color theme="1"/>
        <rFont val="宋体"/>
        <charset val="134"/>
      </rPr>
      <t>防电信诈骗讲座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6</t>
    </r>
    <r>
      <rPr>
        <sz val="11"/>
        <color theme="1"/>
        <rFont val="宋体"/>
        <charset val="134"/>
      </rPr>
      <t>）科技特派员系列讲座</t>
    </r>
    <r>
      <rPr>
        <sz val="11"/>
        <color theme="1"/>
        <rFont val="宋体"/>
        <charset val="134"/>
      </rPr>
      <t xml:space="preserve"> </t>
    </r>
    <r>
      <rPr>
        <sz val="11"/>
        <color theme="1"/>
        <rFont val="宋体"/>
        <charset val="134"/>
      </rPr>
      <t>加</t>
    </r>
    <r>
      <rPr>
        <sz val="11"/>
        <color theme="1"/>
        <rFont val="宋体"/>
        <charset val="134"/>
      </rPr>
      <t>0.2</t>
    </r>
    <r>
      <rPr>
        <sz val="11"/>
        <color theme="1"/>
        <rFont val="宋体"/>
        <charset val="134"/>
      </rPr>
      <t>分</t>
    </r>
    <r>
      <rPr>
        <sz val="11"/>
        <color rgb="FFFF0000"/>
        <rFont val="宋体"/>
        <charset val="134"/>
      </rPr>
      <t>（</t>
    </r>
    <r>
      <rPr>
        <sz val="11"/>
        <color rgb="FFFF0000"/>
        <rFont val="宋体"/>
        <charset val="134"/>
      </rPr>
      <t>7</t>
    </r>
    <r>
      <rPr>
        <sz val="11"/>
        <color rgb="FFFF0000"/>
        <rFont val="宋体"/>
        <charset val="134"/>
      </rPr>
      <t>）广东省功能食品活性重点实验室</t>
    </r>
    <r>
      <rPr>
        <sz val="11"/>
        <color rgb="FFFF0000"/>
        <rFont val="宋体"/>
        <charset val="134"/>
      </rPr>
      <t xml:space="preserve"> </t>
    </r>
    <r>
      <rPr>
        <sz val="11"/>
        <color rgb="FFFF0000"/>
        <rFont val="宋体"/>
        <charset val="134"/>
      </rPr>
      <t>学术部部员</t>
    </r>
    <r>
      <rPr>
        <sz val="11"/>
        <color rgb="FFFF0000"/>
        <rFont val="宋体"/>
        <charset val="134"/>
      </rPr>
      <t xml:space="preserve"> 3</t>
    </r>
    <r>
      <rPr>
        <sz val="11"/>
        <color rgb="FFFF0000"/>
        <rFont val="宋体"/>
        <charset val="134"/>
      </rPr>
      <t>分（证明无效）</t>
    </r>
    <r>
      <rPr>
        <sz val="11"/>
        <color theme="1"/>
        <rFont val="宋体"/>
        <charset val="134"/>
      </rPr>
      <t>（</t>
    </r>
    <r>
      <rPr>
        <sz val="11"/>
        <color theme="1"/>
        <rFont val="宋体"/>
        <charset val="134"/>
      </rPr>
      <t>8</t>
    </r>
    <r>
      <rPr>
        <sz val="11"/>
        <color theme="1"/>
        <rFont val="宋体"/>
        <charset val="134"/>
      </rPr>
      <t>）参加</t>
    </r>
    <r>
      <rPr>
        <sz val="11"/>
        <color theme="1"/>
        <rFont val="宋体"/>
        <charset val="134"/>
      </rPr>
      <t xml:space="preserve"> </t>
    </r>
    <r>
      <rPr>
        <sz val="11"/>
        <color theme="1"/>
        <rFont val="宋体"/>
        <charset val="134"/>
      </rPr>
      <t>四院联合心理知识竞赛</t>
    </r>
    <r>
      <rPr>
        <sz val="11"/>
        <color theme="1"/>
        <rFont val="宋体"/>
        <charset val="134"/>
      </rPr>
      <t xml:space="preserve"> 0.2</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</si>
  <si>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）北大核心（标题：不同提取方法对井冈蜜柚皮精油组成与性质的影响，期刊名食品工业科技，接收年月</t>
    </r>
    <r>
      <rPr>
        <sz val="11"/>
        <color theme="1"/>
        <rFont val="宋体"/>
        <charset val="134"/>
      </rPr>
      <t>2023.7.11</t>
    </r>
    <r>
      <rPr>
        <sz val="11"/>
        <color theme="1"/>
        <rFont val="宋体"/>
        <charset val="134"/>
      </rPr>
      <t>，作者排序第</t>
    </r>
    <r>
      <rPr>
        <sz val="11"/>
        <color theme="1"/>
        <rFont val="宋体"/>
        <charset val="134"/>
      </rPr>
      <t>1</t>
    </r>
    <r>
      <rPr>
        <sz val="11"/>
        <color theme="1"/>
        <rFont val="宋体"/>
        <charset val="134"/>
      </rPr>
      <t>）</t>
    </r>
    <r>
      <rPr>
        <sz val="11"/>
        <color theme="1"/>
        <rFont val="宋体"/>
        <charset val="134"/>
      </rPr>
      <t>7</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t>
    </r>
    <r>
      <rPr>
        <sz val="11"/>
        <color theme="1"/>
        <rFont val="宋体"/>
        <charset val="134"/>
      </rPr>
      <t>3</t>
    </r>
    <r>
      <rPr>
        <sz val="11"/>
        <color theme="1"/>
        <rFont val="宋体"/>
        <charset val="134"/>
      </rPr>
      <t>月</t>
    </r>
    <r>
      <rPr>
        <sz val="11"/>
        <color theme="1"/>
        <rFont val="宋体"/>
        <charset val="134"/>
      </rPr>
      <t>30</t>
    </r>
    <r>
      <rPr>
        <sz val="11"/>
        <color theme="1"/>
        <rFont val="宋体"/>
        <charset val="134"/>
      </rPr>
      <t>日学者面对面讲座</t>
    </r>
    <r>
      <rPr>
        <sz val="11"/>
        <color theme="1"/>
        <rFont val="宋体"/>
        <charset val="134"/>
      </rPr>
      <t xml:space="preserve"> </t>
    </r>
    <r>
      <rPr>
        <sz val="11"/>
        <color theme="1"/>
        <rFont val="宋体"/>
        <charset val="134"/>
      </rPr>
      <t>加</t>
    </r>
    <r>
      <rPr>
        <sz val="11"/>
        <color theme="1"/>
        <rFont val="宋体"/>
        <charset val="134"/>
      </rPr>
      <t>0.2</t>
    </r>
    <r>
      <rPr>
        <sz val="11"/>
        <color theme="1"/>
        <rFont val="宋体"/>
        <charset val="134"/>
      </rPr>
      <t>；（</t>
    </r>
    <r>
      <rPr>
        <sz val="11"/>
        <color theme="1"/>
        <rFont val="宋体"/>
        <charset val="134"/>
      </rPr>
      <t>3</t>
    </r>
    <r>
      <rPr>
        <sz val="11"/>
        <color theme="1"/>
        <rFont val="宋体"/>
        <charset val="134"/>
      </rPr>
      <t>）</t>
    </r>
    <r>
      <rPr>
        <sz val="11"/>
        <color theme="1"/>
        <rFont val="宋体"/>
        <charset val="134"/>
      </rPr>
      <t>12.14</t>
    </r>
    <r>
      <rPr>
        <sz val="11"/>
        <color theme="1"/>
        <rFont val="宋体"/>
        <charset val="134"/>
      </rPr>
      <t>农产品加工学术讲座</t>
    </r>
    <r>
      <rPr>
        <sz val="11"/>
        <color theme="1"/>
        <rFont val="宋体"/>
        <charset val="134"/>
      </rPr>
      <t xml:space="preserve"> 0.2</t>
    </r>
    <r>
      <rPr>
        <sz val="11"/>
        <color theme="1"/>
        <rFont val="宋体"/>
        <charset val="134"/>
      </rPr>
      <t>分；（</t>
    </r>
    <r>
      <rPr>
        <sz val="11"/>
        <color theme="1"/>
        <rFont val="宋体"/>
        <charset val="134"/>
      </rPr>
      <t>4</t>
    </r>
    <r>
      <rPr>
        <sz val="11"/>
        <color theme="1"/>
        <rFont val="宋体"/>
        <charset val="134"/>
      </rPr>
      <t>）</t>
    </r>
    <r>
      <rPr>
        <sz val="11"/>
        <color theme="1"/>
        <rFont val="宋体"/>
        <charset val="134"/>
      </rPr>
      <t>0519</t>
    </r>
    <r>
      <rPr>
        <sz val="11"/>
        <color theme="1"/>
        <rFont val="宋体"/>
        <charset val="134"/>
      </rPr>
      <t>营养讲座参与</t>
    </r>
    <r>
      <rPr>
        <sz val="11"/>
        <color theme="1"/>
        <rFont val="宋体"/>
        <charset val="134"/>
      </rPr>
      <t> 0.2</t>
    </r>
    <r>
      <rPr>
        <sz val="11"/>
        <color theme="1"/>
        <rFont val="宋体"/>
        <charset val="134"/>
      </rPr>
      <t>分；（</t>
    </r>
    <r>
      <rPr>
        <sz val="11"/>
        <color theme="1"/>
        <rFont val="宋体"/>
        <charset val="134"/>
      </rPr>
      <t>5</t>
    </r>
    <r>
      <rPr>
        <sz val="11"/>
        <color theme="1"/>
        <rFont val="宋体"/>
        <charset val="134"/>
      </rPr>
      <t>）食品学院综述大赛参与</t>
    </r>
    <r>
      <rPr>
        <sz val="11"/>
        <color theme="1"/>
        <rFont val="宋体"/>
        <charset val="134"/>
      </rPr>
      <t xml:space="preserve"> 0.2</t>
    </r>
    <r>
      <rPr>
        <sz val="11"/>
        <color theme="1"/>
        <rFont val="宋体"/>
        <charset val="134"/>
      </rPr>
      <t>分；</t>
    </r>
    <r>
      <rPr>
        <sz val="11"/>
        <color rgb="FFFF0000"/>
        <rFont val="宋体"/>
        <charset val="134"/>
      </rPr>
      <t>（</t>
    </r>
    <r>
      <rPr>
        <sz val="11"/>
        <color rgb="FFFF0000"/>
        <rFont val="宋体"/>
        <charset val="134"/>
      </rPr>
      <t>6</t>
    </r>
    <r>
      <rPr>
        <sz val="11"/>
        <color rgb="FFFF0000"/>
        <rFont val="宋体"/>
        <charset val="134"/>
      </rPr>
      <t>）华南农业大学综述大赛参与</t>
    </r>
    <r>
      <rPr>
        <sz val="11"/>
        <color rgb="FFFF0000"/>
        <rFont val="宋体"/>
        <charset val="134"/>
      </rPr>
      <t xml:space="preserve"> 0.2</t>
    </r>
    <r>
      <rPr>
        <sz val="11"/>
        <color rgb="FFFF0000"/>
        <rFont val="宋体"/>
        <charset val="134"/>
      </rPr>
      <t>分。（与院级比赛重复）</t>
    </r>
    <r>
      <rPr>
        <sz val="11"/>
        <color theme="1"/>
        <rFont val="宋体"/>
        <charset val="134"/>
      </rPr>
      <t>（</t>
    </r>
    <r>
      <rPr>
        <sz val="11"/>
        <color theme="1"/>
        <rFont val="宋体"/>
        <charset val="134"/>
      </rPr>
      <t>7</t>
    </r>
    <r>
      <rPr>
        <sz val="11"/>
        <color theme="1"/>
        <rFont val="宋体"/>
        <charset val="134"/>
      </rPr>
      <t>）</t>
    </r>
    <r>
      <rPr>
        <sz val="11"/>
        <color theme="1"/>
        <rFont val="宋体"/>
        <charset val="134"/>
      </rPr>
      <t>2022</t>
    </r>
    <r>
      <rPr>
        <sz val="11"/>
        <color theme="1"/>
        <rFont val="宋体"/>
        <charset val="134"/>
      </rPr>
      <t>年</t>
    </r>
    <r>
      <rPr>
        <sz val="11"/>
        <color theme="1"/>
        <rFont val="宋体"/>
        <charset val="134"/>
      </rPr>
      <t>“</t>
    </r>
    <r>
      <rPr>
        <sz val="11"/>
        <color theme="1"/>
        <rFont val="宋体"/>
        <charset val="134"/>
      </rPr>
      <t>丁颖杯</t>
    </r>
    <r>
      <rPr>
        <sz val="11"/>
        <color theme="1"/>
        <rFont val="宋体"/>
        <charset val="134"/>
      </rPr>
      <t>”</t>
    </r>
    <r>
      <rPr>
        <sz val="11"/>
        <color theme="1"/>
        <rFont val="宋体"/>
        <charset val="134"/>
      </rPr>
      <t>发明创意大赛</t>
    </r>
    <r>
      <rPr>
        <sz val="11"/>
        <color theme="1"/>
        <rFont val="宋体"/>
        <charset val="134"/>
      </rPr>
      <t xml:space="preserve">   </t>
    </r>
    <r>
      <rPr>
        <sz val="11"/>
        <color theme="1"/>
        <rFont val="宋体"/>
        <charset val="134"/>
      </rPr>
      <t>加</t>
    </r>
    <r>
      <rPr>
        <sz val="11"/>
        <color theme="1"/>
        <rFont val="宋体"/>
        <charset val="134"/>
      </rPr>
      <t>0.3</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</si>
  <si>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）北大核心（标题：不同提取方法对井冈蜜柚皮精油组成与性质的影响，期刊名食品工业科技，接收年月</t>
    </r>
    <r>
      <rPr>
        <sz val="11"/>
        <color theme="1"/>
        <rFont val="宋体"/>
        <charset val="134"/>
      </rPr>
      <t>2023.7.11</t>
    </r>
    <r>
      <rPr>
        <sz val="11"/>
        <color theme="1"/>
        <rFont val="宋体"/>
        <charset val="134"/>
      </rPr>
      <t>，作者排序第</t>
    </r>
    <r>
      <rPr>
        <sz val="11"/>
        <color theme="1"/>
        <rFont val="宋体"/>
        <charset val="134"/>
      </rPr>
      <t>1</t>
    </r>
    <r>
      <rPr>
        <sz val="11"/>
        <color theme="1"/>
        <rFont val="宋体"/>
        <charset val="134"/>
      </rPr>
      <t>）</t>
    </r>
    <r>
      <rPr>
        <sz val="11"/>
        <color theme="1"/>
        <rFont val="宋体"/>
        <charset val="134"/>
      </rPr>
      <t>7</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t>
    </r>
    <r>
      <rPr>
        <sz val="11"/>
        <color theme="1"/>
        <rFont val="宋体"/>
        <charset val="134"/>
      </rPr>
      <t>3</t>
    </r>
    <r>
      <rPr>
        <sz val="11"/>
        <color theme="1"/>
        <rFont val="宋体"/>
        <charset val="134"/>
      </rPr>
      <t>月</t>
    </r>
    <r>
      <rPr>
        <sz val="11"/>
        <color theme="1"/>
        <rFont val="宋体"/>
        <charset val="134"/>
      </rPr>
      <t>30</t>
    </r>
    <r>
      <rPr>
        <sz val="11"/>
        <color theme="1"/>
        <rFont val="宋体"/>
        <charset val="134"/>
      </rPr>
      <t>日学者面对面讲座</t>
    </r>
    <r>
      <rPr>
        <sz val="11"/>
        <color theme="1"/>
        <rFont val="宋体"/>
        <charset val="134"/>
      </rPr>
      <t xml:space="preserve"> </t>
    </r>
    <r>
      <rPr>
        <sz val="11"/>
        <color theme="1"/>
        <rFont val="宋体"/>
        <charset val="134"/>
      </rPr>
      <t>加</t>
    </r>
    <r>
      <rPr>
        <sz val="11"/>
        <color theme="1"/>
        <rFont val="宋体"/>
        <charset val="134"/>
      </rPr>
      <t>0.2</t>
    </r>
    <r>
      <rPr>
        <sz val="11"/>
        <color theme="1"/>
        <rFont val="宋体"/>
        <charset val="134"/>
      </rPr>
      <t>；（</t>
    </r>
    <r>
      <rPr>
        <sz val="11"/>
        <color theme="1"/>
        <rFont val="宋体"/>
        <charset val="134"/>
      </rPr>
      <t>3</t>
    </r>
    <r>
      <rPr>
        <sz val="11"/>
        <color theme="1"/>
        <rFont val="宋体"/>
        <charset val="134"/>
      </rPr>
      <t>）</t>
    </r>
    <r>
      <rPr>
        <sz val="11"/>
        <color theme="1"/>
        <rFont val="宋体"/>
        <charset val="134"/>
      </rPr>
      <t>12.14</t>
    </r>
    <r>
      <rPr>
        <sz val="11"/>
        <color theme="1"/>
        <rFont val="宋体"/>
        <charset val="134"/>
      </rPr>
      <t>农产品加工学术讲座</t>
    </r>
    <r>
      <rPr>
        <sz val="11"/>
        <color theme="1"/>
        <rFont val="宋体"/>
        <charset val="134"/>
      </rPr>
      <t xml:space="preserve"> 0.2</t>
    </r>
    <r>
      <rPr>
        <sz val="11"/>
        <color theme="1"/>
        <rFont val="宋体"/>
        <charset val="134"/>
      </rPr>
      <t>分；（</t>
    </r>
    <r>
      <rPr>
        <sz val="11"/>
        <color theme="1"/>
        <rFont val="宋体"/>
        <charset val="134"/>
      </rPr>
      <t>4</t>
    </r>
    <r>
      <rPr>
        <sz val="11"/>
        <color theme="1"/>
        <rFont val="宋体"/>
        <charset val="134"/>
      </rPr>
      <t>）</t>
    </r>
    <r>
      <rPr>
        <sz val="11"/>
        <color theme="1"/>
        <rFont val="宋体"/>
        <charset val="134"/>
      </rPr>
      <t>0519</t>
    </r>
    <r>
      <rPr>
        <sz val="11"/>
        <color theme="1"/>
        <rFont val="宋体"/>
        <charset val="134"/>
      </rPr>
      <t>营养讲座参与</t>
    </r>
    <r>
      <rPr>
        <sz val="11"/>
        <color theme="1"/>
        <rFont val="宋体"/>
        <charset val="134"/>
      </rPr>
      <t> 0.2</t>
    </r>
    <r>
      <rPr>
        <sz val="11"/>
        <color theme="1"/>
        <rFont val="宋体"/>
        <charset val="134"/>
      </rPr>
      <t>分；（</t>
    </r>
    <r>
      <rPr>
        <sz val="11"/>
        <color theme="1"/>
        <rFont val="宋体"/>
        <charset val="134"/>
      </rPr>
      <t>5</t>
    </r>
    <r>
      <rPr>
        <sz val="11"/>
        <color theme="1"/>
        <rFont val="宋体"/>
        <charset val="134"/>
      </rPr>
      <t>）食品学院综述大赛参与</t>
    </r>
    <r>
      <rPr>
        <sz val="11"/>
        <color theme="1"/>
        <rFont val="宋体"/>
        <charset val="134"/>
      </rPr>
      <t xml:space="preserve"> 0.2</t>
    </r>
    <r>
      <rPr>
        <sz val="11"/>
        <color theme="1"/>
        <rFont val="宋体"/>
        <charset val="134"/>
      </rPr>
      <t>分；</t>
    </r>
    <r>
      <rPr>
        <sz val="11"/>
        <color rgb="FFFF0000"/>
        <rFont val="宋体"/>
        <charset val="134"/>
      </rPr>
      <t>（</t>
    </r>
    <r>
      <rPr>
        <sz val="11"/>
        <color rgb="FFFF0000"/>
        <rFont val="宋体"/>
        <charset val="134"/>
      </rPr>
      <t>6</t>
    </r>
    <r>
      <rPr>
        <sz val="11"/>
        <color rgb="FFFF0000"/>
        <rFont val="宋体"/>
        <charset val="134"/>
      </rPr>
      <t>）华南农业大学综述大赛参与</t>
    </r>
    <r>
      <rPr>
        <sz val="11"/>
        <color rgb="FFFF0000"/>
        <rFont val="宋体"/>
        <charset val="134"/>
      </rPr>
      <t xml:space="preserve"> 0.2</t>
    </r>
    <r>
      <rPr>
        <sz val="11"/>
        <color rgb="FFFF0000"/>
        <rFont val="宋体"/>
        <charset val="134"/>
      </rPr>
      <t>分。（与院级比赛重复）</t>
    </r>
    <r>
      <rPr>
        <sz val="11"/>
        <color theme="1"/>
        <rFont val="宋体"/>
        <charset val="134"/>
      </rPr>
      <t>（</t>
    </r>
    <r>
      <rPr>
        <sz val="11"/>
        <color theme="1"/>
        <rFont val="宋体"/>
        <charset val="134"/>
      </rPr>
      <t>7</t>
    </r>
    <r>
      <rPr>
        <sz val="11"/>
        <color theme="1"/>
        <rFont val="宋体"/>
        <charset val="134"/>
      </rPr>
      <t>）</t>
    </r>
    <r>
      <rPr>
        <sz val="11"/>
        <color theme="1"/>
        <rFont val="宋体"/>
        <charset val="134"/>
      </rPr>
      <t>2022</t>
    </r>
    <r>
      <rPr>
        <sz val="11"/>
        <color theme="1"/>
        <rFont val="宋体"/>
        <charset val="134"/>
      </rPr>
      <t>年“丁颖杯”发明创意大赛</t>
    </r>
    <r>
      <rPr>
        <sz val="11"/>
        <color theme="1"/>
        <rFont val="宋体"/>
        <charset val="134"/>
      </rPr>
      <t xml:space="preserve">   </t>
    </r>
    <r>
      <rPr>
        <sz val="11"/>
        <color theme="1"/>
        <rFont val="宋体"/>
        <charset val="134"/>
      </rPr>
      <t>加</t>
    </r>
    <r>
      <rPr>
        <sz val="11"/>
        <color theme="1"/>
        <rFont val="宋体"/>
        <charset val="134"/>
      </rPr>
      <t>0.3</t>
    </r>
    <r>
      <rPr>
        <sz val="11"/>
        <color theme="1"/>
        <rFont val="宋体"/>
        <charset val="134"/>
      </rPr>
      <t>分</t>
    </r>
  </si>
  <si>
    <r>
      <rPr>
        <sz val="11"/>
        <color rgb="FF000000"/>
        <rFont val="宋体"/>
        <charset val="134"/>
      </rPr>
      <t>(1) </t>
    </r>
    <r>
      <rPr>
        <sz val="11"/>
        <color theme="1"/>
        <rFont val="宋体"/>
        <charset val="134"/>
      </rPr>
      <t>食品学院院运会参与，女子</t>
    </r>
    <r>
      <rPr>
        <sz val="11"/>
        <color theme="1"/>
        <rFont val="宋体"/>
        <charset val="134"/>
      </rPr>
      <t>3000</t>
    </r>
    <r>
      <rPr>
        <sz val="11"/>
        <color theme="1"/>
        <rFont val="宋体"/>
        <charset val="134"/>
      </rPr>
      <t>米，</t>
    </r>
    <r>
      <rPr>
        <sz val="11"/>
        <color theme="1"/>
        <rFont val="宋体"/>
        <charset val="134"/>
      </rPr>
      <t>10</t>
    </r>
    <r>
      <rPr>
        <sz val="11"/>
        <color theme="1"/>
        <rFont val="宋体"/>
        <charset val="134"/>
      </rPr>
      <t>月</t>
    </r>
    <r>
      <rPr>
        <sz val="11"/>
        <color theme="1"/>
        <rFont val="宋体"/>
        <charset val="134"/>
      </rPr>
      <t>20</t>
    </r>
    <r>
      <rPr>
        <sz val="11"/>
        <color theme="1"/>
        <rFont val="宋体"/>
        <charset val="134"/>
      </rPr>
      <t>日</t>
    </r>
    <r>
      <rPr>
        <sz val="11"/>
        <color theme="1"/>
        <rFont val="宋体"/>
        <charset val="134"/>
      </rPr>
      <t xml:space="preserve"> </t>
    </r>
    <r>
      <rPr>
        <sz val="11"/>
        <color theme="1"/>
        <rFont val="宋体"/>
        <charset val="134"/>
      </rPr>
      <t>启林南运动场</t>
    </r>
    <r>
      <rPr>
        <sz val="11"/>
        <color theme="1"/>
        <rFont val="宋体"/>
        <charset val="134"/>
      </rPr>
      <t xml:space="preserve">  </t>
    </r>
    <r>
      <rPr>
        <sz val="11"/>
        <color theme="1"/>
        <rFont val="宋体"/>
        <charset val="134"/>
      </rPr>
      <t>第四名</t>
    </r>
    <r>
      <rPr>
        <sz val="11"/>
        <color theme="1"/>
        <rFont val="宋体"/>
        <charset val="134"/>
      </rPr>
      <t xml:space="preserve"> 0.7</t>
    </r>
    <r>
      <rPr>
        <sz val="11"/>
        <color theme="1"/>
        <rFont val="宋体"/>
        <charset val="134"/>
      </rPr>
      <t>分；（</t>
    </r>
    <r>
      <rPr>
        <sz val="11"/>
        <color theme="1"/>
        <rFont val="宋体"/>
        <charset val="134"/>
      </rPr>
      <t>2</t>
    </r>
    <r>
      <rPr>
        <sz val="11"/>
        <color theme="1"/>
        <rFont val="宋体"/>
        <charset val="134"/>
      </rPr>
      <t>）定向越野</t>
    </r>
    <r>
      <rPr>
        <sz val="11"/>
        <color theme="1"/>
        <rFont val="宋体"/>
        <charset val="134"/>
      </rPr>
      <t xml:space="preserve"> </t>
    </r>
    <r>
      <rPr>
        <sz val="11"/>
        <color theme="1"/>
        <rFont val="宋体"/>
        <charset val="134"/>
      </rPr>
      <t>参与分</t>
    </r>
    <r>
      <rPr>
        <sz val="11"/>
        <color theme="1"/>
        <rFont val="宋体"/>
        <charset val="134"/>
      </rPr>
      <t>0.2</t>
    </r>
    <r>
      <rPr>
        <sz val="11"/>
        <color theme="1"/>
        <rFont val="宋体"/>
        <charset val="134"/>
      </rPr>
      <t>分；（</t>
    </r>
    <r>
      <rPr>
        <sz val="11"/>
        <color theme="1"/>
        <rFont val="宋体"/>
        <charset val="134"/>
      </rPr>
      <t>3</t>
    </r>
    <r>
      <rPr>
        <sz val="11"/>
        <color theme="1"/>
        <rFont val="宋体"/>
        <charset val="134"/>
      </rPr>
      <t>）第二期华南农业大学</t>
    </r>
    <r>
      <rPr>
        <sz val="11"/>
        <color theme="1"/>
        <rFont val="宋体"/>
        <charset val="134"/>
      </rPr>
      <t xml:space="preserve"> </t>
    </r>
    <r>
      <rPr>
        <sz val="11"/>
        <color theme="1"/>
        <rFont val="宋体"/>
        <charset val="134"/>
      </rPr>
      <t>荧光夜跑</t>
    </r>
    <r>
      <rPr>
        <sz val="11"/>
        <color theme="1"/>
        <rFont val="宋体"/>
        <charset val="134"/>
      </rPr>
      <t xml:space="preserve"> 0.2</t>
    </r>
    <r>
      <rPr>
        <sz val="11"/>
        <color theme="1"/>
        <rFont val="宋体"/>
        <charset val="134"/>
      </rPr>
      <t>分；（</t>
    </r>
    <r>
      <rPr>
        <sz val="11"/>
        <color theme="1"/>
        <rFont val="宋体"/>
        <charset val="134"/>
      </rPr>
      <t>4</t>
    </r>
    <r>
      <rPr>
        <sz val="11"/>
        <color theme="1"/>
        <rFont val="宋体"/>
        <charset val="134"/>
      </rPr>
      <t>）爱地球，爱运动荧光夜跑</t>
    </r>
    <r>
      <rPr>
        <sz val="11"/>
        <color theme="1"/>
        <rFont val="宋体"/>
        <charset val="134"/>
      </rPr>
      <t>0.2</t>
    </r>
    <r>
      <rPr>
        <sz val="11"/>
        <color theme="1"/>
        <rFont val="宋体"/>
        <charset val="134"/>
      </rPr>
      <t>分；（</t>
    </r>
    <r>
      <rPr>
        <sz val="11"/>
        <color theme="1"/>
        <rFont val="宋体"/>
        <charset val="134"/>
      </rPr>
      <t>5</t>
    </r>
    <r>
      <rPr>
        <sz val="11"/>
        <color theme="1"/>
        <rFont val="宋体"/>
        <charset val="134"/>
      </rPr>
      <t>）易班嘉年华定向越野一等奖</t>
    </r>
    <r>
      <rPr>
        <sz val="11"/>
        <color theme="1"/>
        <rFont val="宋体"/>
        <charset val="134"/>
      </rPr>
      <t>1</t>
    </r>
    <r>
      <rPr>
        <sz val="11"/>
        <color theme="1"/>
        <rFont val="宋体"/>
        <charset val="134"/>
      </rPr>
      <t>分（</t>
    </r>
    <r>
      <rPr>
        <sz val="11"/>
        <color theme="1"/>
        <rFont val="宋体"/>
        <charset val="134"/>
      </rPr>
      <t xml:space="preserve">6 </t>
    </r>
    <r>
      <rPr>
        <sz val="11"/>
        <color theme="1"/>
        <rFont val="宋体"/>
        <charset val="134"/>
      </rPr>
      <t>）乒乓球选拔赛</t>
    </r>
    <r>
      <rPr>
        <sz val="11"/>
        <color theme="1"/>
        <rFont val="宋体"/>
        <charset val="134"/>
      </rPr>
      <t xml:space="preserve"> 0.2</t>
    </r>
    <r>
      <rPr>
        <sz val="11"/>
        <color theme="1"/>
        <rFont val="宋体"/>
        <charset val="134"/>
      </rPr>
      <t>分</t>
    </r>
    <r>
      <rPr>
        <sz val="11"/>
        <color rgb="FFFF0000"/>
        <rFont val="宋体"/>
        <charset val="134"/>
      </rPr>
      <t>（7）音乐打卡0.2分</t>
    </r>
  </si>
  <si>
    <r>
      <rPr>
        <sz val="11"/>
        <color theme="1"/>
        <rFont val="宋体"/>
        <charset val="134"/>
      </rPr>
      <t>(1) </t>
    </r>
    <r>
      <rPr>
        <sz val="11"/>
        <color theme="1"/>
        <rFont val="宋体"/>
        <charset val="134"/>
      </rPr>
      <t>食品学院院运会参与，女子</t>
    </r>
    <r>
      <rPr>
        <sz val="11"/>
        <color theme="1"/>
        <rFont val="宋体"/>
        <charset val="134"/>
      </rPr>
      <t>3000</t>
    </r>
    <r>
      <rPr>
        <sz val="11"/>
        <color theme="1"/>
        <rFont val="宋体"/>
        <charset val="134"/>
      </rPr>
      <t>米，</t>
    </r>
    <r>
      <rPr>
        <sz val="11"/>
        <color theme="1"/>
        <rFont val="宋体"/>
        <charset val="134"/>
      </rPr>
      <t>10</t>
    </r>
    <r>
      <rPr>
        <sz val="11"/>
        <color theme="1"/>
        <rFont val="宋体"/>
        <charset val="134"/>
      </rPr>
      <t>月</t>
    </r>
    <r>
      <rPr>
        <sz val="11"/>
        <color theme="1"/>
        <rFont val="宋体"/>
        <charset val="134"/>
      </rPr>
      <t>20</t>
    </r>
    <r>
      <rPr>
        <sz val="11"/>
        <color theme="1"/>
        <rFont val="宋体"/>
        <charset val="134"/>
      </rPr>
      <t>日</t>
    </r>
    <r>
      <rPr>
        <sz val="11"/>
        <color theme="1"/>
        <rFont val="宋体"/>
        <charset val="134"/>
      </rPr>
      <t xml:space="preserve"> </t>
    </r>
    <r>
      <rPr>
        <sz val="11"/>
        <color theme="1"/>
        <rFont val="宋体"/>
        <charset val="134"/>
      </rPr>
      <t>启林南运动场</t>
    </r>
    <r>
      <rPr>
        <sz val="11"/>
        <color theme="1"/>
        <rFont val="宋体"/>
        <charset val="134"/>
      </rPr>
      <t xml:space="preserve">  </t>
    </r>
    <r>
      <rPr>
        <sz val="11"/>
        <color theme="1"/>
        <rFont val="宋体"/>
        <charset val="134"/>
      </rPr>
      <t>第四名</t>
    </r>
    <r>
      <rPr>
        <sz val="11"/>
        <color theme="1"/>
        <rFont val="宋体"/>
        <charset val="134"/>
      </rPr>
      <t xml:space="preserve"> 0.7</t>
    </r>
    <r>
      <rPr>
        <sz val="11"/>
        <color theme="1"/>
        <rFont val="宋体"/>
        <charset val="134"/>
      </rPr>
      <t>分；（</t>
    </r>
    <r>
      <rPr>
        <sz val="11"/>
        <color theme="1"/>
        <rFont val="宋体"/>
        <charset val="134"/>
      </rPr>
      <t>2</t>
    </r>
    <r>
      <rPr>
        <sz val="11"/>
        <color theme="1"/>
        <rFont val="宋体"/>
        <charset val="134"/>
      </rPr>
      <t>）定向越野</t>
    </r>
    <r>
      <rPr>
        <sz val="11"/>
        <color theme="1"/>
        <rFont val="宋体"/>
        <charset val="134"/>
      </rPr>
      <t xml:space="preserve"> </t>
    </r>
    <r>
      <rPr>
        <sz val="11"/>
        <color theme="1"/>
        <rFont val="宋体"/>
        <charset val="134"/>
      </rPr>
      <t>参与分</t>
    </r>
    <r>
      <rPr>
        <sz val="11"/>
        <color theme="1"/>
        <rFont val="宋体"/>
        <charset val="134"/>
      </rPr>
      <t>0.2</t>
    </r>
    <r>
      <rPr>
        <sz val="11"/>
        <color theme="1"/>
        <rFont val="宋体"/>
        <charset val="134"/>
      </rPr>
      <t>分；（</t>
    </r>
    <r>
      <rPr>
        <sz val="11"/>
        <color theme="1"/>
        <rFont val="宋体"/>
        <charset val="134"/>
      </rPr>
      <t>3</t>
    </r>
    <r>
      <rPr>
        <sz val="11"/>
        <color theme="1"/>
        <rFont val="宋体"/>
        <charset val="134"/>
      </rPr>
      <t>）第二期华南农业大学</t>
    </r>
    <r>
      <rPr>
        <sz val="11"/>
        <color theme="1"/>
        <rFont val="宋体"/>
        <charset val="134"/>
      </rPr>
      <t xml:space="preserve"> </t>
    </r>
    <r>
      <rPr>
        <sz val="11"/>
        <color theme="1"/>
        <rFont val="宋体"/>
        <charset val="134"/>
      </rPr>
      <t>荧光夜跑</t>
    </r>
    <r>
      <rPr>
        <sz val="11"/>
        <color theme="1"/>
        <rFont val="宋体"/>
        <charset val="134"/>
      </rPr>
      <t xml:space="preserve"> 0.2</t>
    </r>
    <r>
      <rPr>
        <sz val="11"/>
        <color theme="1"/>
        <rFont val="宋体"/>
        <charset val="134"/>
      </rPr>
      <t>分；（</t>
    </r>
    <r>
      <rPr>
        <sz val="11"/>
        <color theme="1"/>
        <rFont val="宋体"/>
        <charset val="134"/>
      </rPr>
      <t>4</t>
    </r>
    <r>
      <rPr>
        <sz val="11"/>
        <color theme="1"/>
        <rFont val="宋体"/>
        <charset val="134"/>
      </rPr>
      <t>）爱地球，爱运动荧光夜跑</t>
    </r>
    <r>
      <rPr>
        <sz val="11"/>
        <color theme="1"/>
        <rFont val="宋体"/>
        <charset val="134"/>
      </rPr>
      <t>0.2</t>
    </r>
    <r>
      <rPr>
        <sz val="11"/>
        <color theme="1"/>
        <rFont val="宋体"/>
        <charset val="134"/>
      </rPr>
      <t>分；（</t>
    </r>
    <r>
      <rPr>
        <sz val="11"/>
        <color theme="1"/>
        <rFont val="宋体"/>
        <charset val="134"/>
      </rPr>
      <t>5</t>
    </r>
    <r>
      <rPr>
        <sz val="11"/>
        <color theme="1"/>
        <rFont val="宋体"/>
        <charset val="134"/>
      </rPr>
      <t>）易班嘉年华定向越野一等奖</t>
    </r>
    <r>
      <rPr>
        <sz val="11"/>
        <color theme="1"/>
        <rFont val="宋体"/>
        <charset val="134"/>
      </rPr>
      <t>1</t>
    </r>
    <r>
      <rPr>
        <sz val="11"/>
        <color theme="1"/>
        <rFont val="宋体"/>
        <charset val="134"/>
      </rPr>
      <t>分（</t>
    </r>
    <r>
      <rPr>
        <sz val="11"/>
        <color theme="1"/>
        <rFont val="宋体"/>
        <charset val="134"/>
      </rPr>
      <t xml:space="preserve">6 </t>
    </r>
    <r>
      <rPr>
        <sz val="11"/>
        <color theme="1"/>
        <rFont val="宋体"/>
        <charset val="134"/>
      </rPr>
      <t>）乒乓球选拔赛</t>
    </r>
    <r>
      <rPr>
        <sz val="11"/>
        <color theme="1"/>
        <rFont val="宋体"/>
        <charset val="134"/>
      </rPr>
      <t xml:space="preserve"> 0.2</t>
    </r>
    <r>
      <rPr>
        <sz val="11"/>
        <color theme="1"/>
        <rFont val="宋体"/>
        <charset val="134"/>
      </rPr>
      <t>分</t>
    </r>
    <r>
      <rPr>
        <sz val="11"/>
        <color rgb="FFFF0000"/>
        <rFont val="宋体"/>
        <charset val="134"/>
      </rPr>
      <t>（</t>
    </r>
    <r>
      <rPr>
        <sz val="11"/>
        <color rgb="FFFF0000"/>
        <rFont val="宋体"/>
        <charset val="134"/>
      </rPr>
      <t>7</t>
    </r>
    <r>
      <rPr>
        <sz val="11"/>
        <color rgb="FFFF0000"/>
        <rFont val="宋体"/>
        <charset val="134"/>
      </rPr>
      <t>）音乐打卡</t>
    </r>
    <r>
      <rPr>
        <sz val="11"/>
        <color rgb="FFFF0000"/>
        <rFont val="宋体"/>
        <charset val="134"/>
      </rPr>
      <t>0.2</t>
    </r>
    <r>
      <rPr>
        <sz val="11"/>
        <color rgb="FFFF0000"/>
        <rFont val="宋体"/>
        <charset val="134"/>
      </rPr>
      <t>分</t>
    </r>
  </si>
  <si>
    <t>21级硕士8班</t>
  </si>
  <si>
    <t>关明通</t>
  </si>
  <si>
    <t>雷红涛</t>
  </si>
  <si>
    <t>0.65分</t>
  </si>
  <si>
    <t>（1）班级先进团支部 0.25分
（2）2023年4月20日防电信网络诈骗研究生专场宣讲会 0.2分
（3）2022年11月27日心理健康讲座 0.2分</t>
  </si>
  <si>
    <t>12.6分</t>
  </si>
  <si>
    <t>（1）发明专利 3篇（标题1：一种非布司他半抗原、人工抗原及其应用，标题2：一种用于食品中多种那非类药物同时检测的半抗原、人工抗原及其应用标题3：醋酸泼尼松半抗原、人工抗原及其应用） 12分  ；（2）食品学院第12届综述大赛参与 0.2分（3）2022年11月10日专利辅导讲座 0.2分（4）研究生学术论坛决赛 0.2分</t>
  </si>
  <si>
    <t>0.8分</t>
  </si>
  <si>
    <t xml:space="preserve">(1) 食品学院院运会提前赛参与立定跳远项目第七名， 0.4分
(2) 乒乓球选拔赛 0.2分
(3) 篮球选拔赛 0.2分
</t>
  </si>
  <si>
    <t>复审：杨湧，蔡敏瑜</t>
  </si>
  <si>
    <t>赖岚玉</t>
  </si>
  <si>
    <t>杜冰</t>
  </si>
  <si>
    <t>（1）校级“五四红旗团支部”0.5分
（2）院级“先进团支部” 0.25分
21级硕士2班 组织委员 2分</t>
  </si>
  <si>
    <t>线上文体活动打卡0.2</t>
  </si>
  <si>
    <t>（1）中文核心B区（标题《益生菌发酵对姜制天麻活性成分及其抗氧化活性的影响》，期刊名《现代食品科技》，接收年月2023年5月10日网络首发，作者排序第1）7分（2）心理健康讲座0.2分</t>
  </si>
  <si>
    <t>(1)食品学院院运会提前赛；项目：仰卧起坐，  0.2分(2)食品学院水运会；项目:混合自由泳4*50米接力；第二名 0.8分(3)定向越野团队赛；0.2分；（4）2023年第二期研究生荧光夜跑 0.2分（5）参与“线上文体打卡活动”音乐打卡活动 0.2分（6）参与“线上文体打卡活动”体育打卡活动0.2分</t>
  </si>
  <si>
    <t>线上文体活动打卡重复，集体活动类</t>
  </si>
  <si>
    <t>罗锦欣</t>
  </si>
  <si>
    <t>杨瑞丽</t>
  </si>
  <si>
    <r>
      <rPr>
        <sz val="12"/>
        <color theme="1"/>
        <rFont val="宋体"/>
        <charset val="134"/>
      </rPr>
      <t>(1)</t>
    </r>
    <r>
      <rPr>
        <sz val="12"/>
        <color theme="1"/>
        <rFont val="Arial"/>
        <charset val="134"/>
      </rPr>
      <t xml:space="preserve">	</t>
    </r>
    <r>
      <rPr>
        <sz val="12"/>
        <color theme="1"/>
        <rFont val="宋体"/>
        <charset val="134"/>
      </rPr>
      <t>校级优秀研究生骨干 2分
(2)</t>
    </r>
    <r>
      <rPr>
        <sz val="12"/>
        <color theme="1"/>
        <rFont val="Arial"/>
        <charset val="134"/>
      </rPr>
      <t xml:space="preserve">	</t>
    </r>
    <r>
      <rPr>
        <sz val="12"/>
        <color theme="1"/>
        <rFont val="宋体"/>
        <charset val="134"/>
      </rPr>
      <t>食品学院研究生会主席团成员 4分
(3)</t>
    </r>
    <r>
      <rPr>
        <sz val="12"/>
        <color theme="1"/>
        <rFont val="Arial"/>
        <charset val="134"/>
      </rPr>
      <t xml:space="preserve">	</t>
    </r>
    <r>
      <rPr>
        <sz val="12"/>
        <color theme="1"/>
        <rFont val="宋体"/>
        <charset val="134"/>
      </rPr>
      <t>红旗研究生会述职评议大会 观众0.2分
(4)</t>
    </r>
    <r>
      <rPr>
        <sz val="12"/>
        <color theme="1"/>
        <rFont val="Arial"/>
        <charset val="134"/>
      </rPr>
      <t xml:space="preserve">	</t>
    </r>
    <r>
      <rPr>
        <sz val="12"/>
        <color theme="1"/>
        <rFont val="宋体"/>
        <charset val="134"/>
      </rPr>
      <t>学习二十大主题手账活动 二等奖0.3分
(5)</t>
    </r>
    <r>
      <rPr>
        <sz val="12"/>
        <color theme="1"/>
        <rFont val="Arial"/>
        <charset val="134"/>
      </rPr>
      <t xml:space="preserve">	</t>
    </r>
    <r>
      <rPr>
        <sz val="12"/>
        <color theme="1"/>
        <rFont val="宋体"/>
        <charset val="134"/>
      </rPr>
      <t>心理健康讲座 参与分0.2分
(6)</t>
    </r>
    <r>
      <rPr>
        <sz val="12"/>
        <color theme="1"/>
        <rFont val="Arial"/>
        <charset val="134"/>
      </rPr>
      <t xml:space="preserve">	</t>
    </r>
    <r>
      <rPr>
        <sz val="12"/>
        <color theme="1"/>
        <rFont val="宋体"/>
        <charset val="134"/>
      </rPr>
      <t>防诈骗网络诈骗参与 0.2分
(7)</t>
    </r>
    <r>
      <rPr>
        <sz val="12"/>
        <color theme="1"/>
        <rFont val="Arial"/>
        <charset val="134"/>
      </rPr>
      <t xml:space="preserve">	</t>
    </r>
    <r>
      <rPr>
        <sz val="12"/>
        <color theme="1"/>
        <rFont val="宋体"/>
        <charset val="134"/>
      </rPr>
      <t>食品安全科普作品创作大赛观众0.2分
(8)</t>
    </r>
    <r>
      <rPr>
        <sz val="12"/>
        <color theme="1"/>
        <rFont val="Arial"/>
        <charset val="134"/>
      </rPr>
      <t xml:space="preserve">	</t>
    </r>
    <r>
      <rPr>
        <sz val="12"/>
        <color theme="1"/>
        <rFont val="宋体"/>
        <charset val="134"/>
      </rPr>
      <t>先进团支部 0.25分</t>
    </r>
  </si>
  <si>
    <r>
      <rPr>
        <sz val="12"/>
        <color theme="1"/>
        <rFont val="宋体"/>
        <charset val="134"/>
      </rPr>
      <t>(1)</t>
    </r>
    <r>
      <rPr>
        <sz val="12"/>
        <color theme="1"/>
        <rFont val="Arial"/>
        <charset val="134"/>
      </rPr>
      <t xml:space="preserve">	</t>
    </r>
    <r>
      <rPr>
        <sz val="12"/>
        <color theme="1"/>
        <rFont val="宋体"/>
        <charset val="134"/>
      </rPr>
      <t>校级优秀研究生骨干 2分
(2)</t>
    </r>
    <r>
      <rPr>
        <sz val="12"/>
        <color theme="1"/>
        <rFont val="Arial"/>
        <charset val="134"/>
      </rPr>
      <t xml:space="preserve">	</t>
    </r>
    <r>
      <rPr>
        <sz val="12"/>
        <color theme="1"/>
        <rFont val="宋体"/>
        <charset val="134"/>
      </rPr>
      <t>食品学院研究生会主席团成员 4分
(3)</t>
    </r>
    <r>
      <rPr>
        <sz val="12"/>
        <color theme="1"/>
        <rFont val="Arial"/>
        <charset val="134"/>
      </rPr>
      <t xml:space="preserve">	</t>
    </r>
    <r>
      <rPr>
        <sz val="12"/>
        <color theme="1"/>
        <rFont val="宋体"/>
        <charset val="134"/>
      </rPr>
      <t>红旗研究生会述职评议大会 观众0.2分
(4)</t>
    </r>
    <r>
      <rPr>
        <sz val="12"/>
        <color theme="1"/>
        <rFont val="Arial"/>
        <charset val="134"/>
      </rPr>
      <t xml:space="preserve">	</t>
    </r>
    <r>
      <rPr>
        <sz val="12"/>
        <color theme="1"/>
        <rFont val="宋体"/>
        <charset val="134"/>
      </rPr>
      <t>学习二十大主题手账活动 二等奖0.3分
(5)</t>
    </r>
    <r>
      <rPr>
        <sz val="12"/>
        <color theme="1"/>
        <rFont val="Arial"/>
        <charset val="134"/>
      </rPr>
      <t xml:space="preserve">	</t>
    </r>
    <r>
      <rPr>
        <sz val="12"/>
        <color theme="1"/>
        <rFont val="宋体"/>
        <charset val="134"/>
      </rPr>
      <t>心理健康讲座 参与分0.2分
(6)</t>
    </r>
    <r>
      <rPr>
        <sz val="12"/>
        <color theme="1"/>
        <rFont val="Arial"/>
        <charset val="134"/>
      </rPr>
      <t xml:space="preserve">	</t>
    </r>
    <r>
      <rPr>
        <sz val="12"/>
        <color theme="1"/>
        <rFont val="宋体"/>
        <charset val="134"/>
      </rPr>
      <t>防诈骗网络诈骗参与 0.2分
(7)</t>
    </r>
    <r>
      <rPr>
        <sz val="12"/>
        <color theme="1"/>
        <rFont val="Arial"/>
        <charset val="134"/>
      </rPr>
      <t xml:space="preserve">	</t>
    </r>
    <r>
      <rPr>
        <sz val="12"/>
        <color theme="1"/>
        <rFont val="宋体"/>
        <charset val="134"/>
      </rPr>
      <t>食品安全科普作品创作大赛观众0.2分
(8)</t>
    </r>
    <r>
      <rPr>
        <sz val="12"/>
        <color theme="1"/>
        <rFont val="Arial"/>
        <charset val="134"/>
      </rPr>
      <t xml:space="preserve">	</t>
    </r>
    <r>
      <rPr>
        <sz val="12"/>
        <color theme="1"/>
        <rFont val="宋体"/>
        <charset val="134"/>
      </rPr>
      <t>先进团支部 0.25分（9）学者面对面 观众0.2分</t>
    </r>
  </si>
  <si>
    <r>
      <rPr>
        <sz val="11"/>
        <color rgb="FF000000"/>
        <rFont val="宋体"/>
        <charset val="134"/>
      </rPr>
      <t>(1)</t>
    </r>
    <r>
      <rPr>
        <sz val="11"/>
        <color rgb="FF000000"/>
        <rFont val="Arial"/>
        <charset val="134"/>
      </rPr>
      <t xml:space="preserve">	</t>
    </r>
    <r>
      <rPr>
        <sz val="11"/>
        <color rgb="FF000000"/>
        <rFont val="宋体"/>
        <charset val="134"/>
      </rPr>
      <t>学者面对面 观众0.2分
(2)</t>
    </r>
    <r>
      <rPr>
        <sz val="11"/>
        <color rgb="FF000000"/>
        <rFont val="Arial"/>
        <charset val="134"/>
      </rPr>
      <t xml:space="preserve">	</t>
    </r>
    <r>
      <rPr>
        <sz val="11"/>
        <color rgb="FF000000"/>
        <rFont val="宋体"/>
        <charset val="134"/>
      </rPr>
      <t>专利辅导讲座 观众0.2分</t>
    </r>
  </si>
  <si>
    <r>
      <rPr>
        <sz val="11"/>
        <color rgb="FF000000"/>
        <rFont val="宋体"/>
        <charset val="134"/>
      </rPr>
      <t>(1)</t>
    </r>
    <r>
      <rPr>
        <sz val="11"/>
        <color rgb="FF000000"/>
        <rFont val="Arial"/>
        <charset val="134"/>
      </rPr>
      <t xml:space="preserve">	</t>
    </r>
    <r>
      <rPr>
        <sz val="11"/>
        <color rgb="FF000000"/>
        <rFont val="宋体"/>
        <charset val="134"/>
      </rPr>
      <t xml:space="preserve">
专利辅导讲座 观众0.2分</t>
    </r>
  </si>
  <si>
    <r>
      <rPr>
        <sz val="11"/>
        <color rgb="FF000000"/>
        <rFont val="宋体"/>
        <charset val="134"/>
      </rPr>
      <t>(1)</t>
    </r>
    <r>
      <rPr>
        <sz val="11"/>
        <color rgb="FF000000"/>
        <rFont val="Arial"/>
        <charset val="134"/>
      </rPr>
      <t xml:space="preserve">	</t>
    </r>
    <r>
      <rPr>
        <sz val="11"/>
        <color rgb="FF000000"/>
        <rFont val="宋体"/>
        <charset val="134"/>
      </rPr>
      <t>篮球队选拔 参与分0.2分
(2)</t>
    </r>
    <r>
      <rPr>
        <sz val="11"/>
        <color rgb="FF000000"/>
        <rFont val="Arial"/>
        <charset val="134"/>
      </rPr>
      <t xml:space="preserve">	</t>
    </r>
    <r>
      <rPr>
        <sz val="11"/>
        <color rgb="FF000000"/>
        <rFont val="宋体"/>
        <charset val="134"/>
      </rPr>
      <t>院级定向越野  第4 获奖0.7分
(3)</t>
    </r>
    <r>
      <rPr>
        <sz val="11"/>
        <color rgb="FF000000"/>
        <rFont val="Arial"/>
        <charset val="134"/>
      </rPr>
      <t xml:space="preserve">	</t>
    </r>
    <r>
      <rPr>
        <sz val="11"/>
        <color rgb="FF000000"/>
        <rFont val="宋体"/>
        <charset val="134"/>
      </rPr>
      <t>乒乓球选拔 0.2分
(4)</t>
    </r>
    <r>
      <rPr>
        <sz val="11"/>
        <color rgb="FF000000"/>
        <rFont val="Arial"/>
        <charset val="134"/>
      </rPr>
      <t xml:space="preserve">	</t>
    </r>
    <r>
      <rPr>
        <sz val="11"/>
        <color rgb="FF000000"/>
        <rFont val="宋体"/>
        <charset val="134"/>
      </rPr>
      <t>华南农业大学羽毛球院际赛第一名 1.8分</t>
    </r>
  </si>
  <si>
    <t>马钰霖</t>
  </si>
  <si>
    <t>魏韬</t>
  </si>
  <si>
    <t xml:space="preserve">（1）“五四红旗团支部” 0.5分（2）生物工程研究生第二党支部宣传委员  2分（3）2022-2023学年食品学院研究生“青年大学习”先进团支部 0.25分（4）参与非学术讲座-2022.11.2食品大讲堂 0.2分（5）参与非学术讲座-2022.11.27心理健康讲座 0.2分（6）参与非学术讲座-23.03.30学者面对面  0.2分（7）参与非学术讲座-23.4.20防电信诈骗  0.2分（8）参与非学术讲座-23.04.10华南农业大学红十字会造血干细胞知识讲座  0.2分（9）参与非学术讲座-23.4.27食品安全科普作品创作大赛决赛  0.2分（10）参与2022.10.24-11.6 “翰墨书正气，丹青展宏图”第十三届迎新杯书画大赛活动 0.2分（11）于 2023 年 4 月 15 日参与由华南农业大学平安华农 学生服务中心组织的线上国家安全知识竞赛活动  0.2分（12）参与四院联合心理知识竞赛活动证明 0.2分（13）23届华南农业大学膳食管理委员会“光盘行动”有奖竞答 0.2（14）线上文体打卡活动-体育打卡 0.2分(15）线上文体打卡活动-音乐打卡 0.2分(16)华南农业大学2023学思想育新人建新功知识竞赛(16)华南农业大学2023学思想育新人建新功知识竞赛 0.2分
</t>
  </si>
  <si>
    <t>学术讲座达到上限</t>
  </si>
  <si>
    <t>无修改</t>
  </si>
  <si>
    <t xml:space="preserve">（1）发明专利已公开的 4分（2）食品学院第十二届综述大赛参与 0.2分（3）学术讲座-合理膳食、健康人生 0.2分（4）参与“基因突变病例蛋白质结构分析平台” 0.2分
</t>
  </si>
  <si>
    <t>第四个不算</t>
  </si>
  <si>
    <r>
      <rPr>
        <sz val="11"/>
        <color rgb="FF000000"/>
        <rFont val="宋体"/>
        <charset val="134"/>
      </rPr>
      <t>(1)</t>
    </r>
    <r>
      <rPr>
        <sz val="11"/>
        <color rgb="FF000000"/>
        <rFont val="Arial"/>
        <charset val="134"/>
      </rPr>
      <t xml:space="preserve">	</t>
    </r>
    <r>
      <rPr>
        <sz val="11"/>
        <color rgb="FF000000"/>
        <rFont val="宋体"/>
        <charset val="134"/>
      </rPr>
      <t>参与食品学院院运会铅球项目，铅球，2022.10.29，启林南体育场  0.2分
(2)</t>
    </r>
    <r>
      <rPr>
        <sz val="11"/>
        <color rgb="FF000000"/>
        <rFont val="Arial"/>
        <charset val="134"/>
      </rPr>
      <t xml:space="preserve">	</t>
    </r>
    <r>
      <rPr>
        <sz val="11"/>
        <color rgb="FF000000"/>
        <rFont val="宋体"/>
        <charset val="134"/>
      </rPr>
      <t>参与女子篮球选拔赛  0.2分
(3)</t>
    </r>
    <r>
      <rPr>
        <sz val="11"/>
        <color rgb="FF000000"/>
        <rFont val="Arial"/>
        <charset val="134"/>
      </rPr>
      <t xml:space="preserve">	</t>
    </r>
    <r>
      <rPr>
        <sz val="11"/>
        <color rgb="FF000000"/>
        <rFont val="宋体"/>
        <charset val="134"/>
      </rPr>
      <t>参与2022年食品学院研究生乒乓球队选拔赛  0.2分
(4)</t>
    </r>
    <r>
      <rPr>
        <sz val="11"/>
        <color rgb="FF000000"/>
        <rFont val="Arial"/>
        <charset val="134"/>
      </rPr>
      <t xml:space="preserve">	</t>
    </r>
    <r>
      <rPr>
        <sz val="11"/>
        <color rgb="FF000000"/>
        <rFont val="宋体"/>
        <charset val="134"/>
      </rPr>
      <t>参与第二期荧光夜跑活动 0.2分
(5)</t>
    </r>
    <r>
      <rPr>
        <sz val="11"/>
        <color rgb="FF000000"/>
        <rFont val="Arial"/>
        <charset val="134"/>
      </rPr>
      <t xml:space="preserve">	</t>
    </r>
    <r>
      <rPr>
        <sz val="11"/>
        <color rgb="FF000000"/>
        <rFont val="宋体"/>
        <charset val="134"/>
      </rPr>
      <t>第二届夜间超级迷宫定向赛 0.2分
(6)</t>
    </r>
    <r>
      <rPr>
        <sz val="11"/>
        <color rgb="FF000000"/>
        <rFont val="Arial"/>
        <charset val="134"/>
      </rPr>
      <t xml:space="preserve">	</t>
    </r>
    <r>
      <rPr>
        <sz val="11"/>
        <color rgb="FF000000"/>
        <rFont val="宋体"/>
        <charset val="134"/>
      </rPr>
      <t>参与2023易班嘉年华定向越野一等奖  1分</t>
    </r>
  </si>
  <si>
    <t>21级硕士6班</t>
  </si>
  <si>
    <t>梁蕊</t>
  </si>
  <si>
    <t>罗林</t>
  </si>
  <si>
    <t>3.5分</t>
  </si>
  <si>
    <t>（1）食品质量与安全研究生第二党支部宣传委员 2分（ 2）食品学院先进团支部 0.25分（3）食品学院“五四红旗”团支部 0.25分（4）2022年11月27日心理健康讲座 0.2分                   （5）2022年11月10日专利辅导讲座 0.2分（6）2022年12月14日广东农产品加工产业发展现状与趋势讲座 0.2分（7）线上文体打卡活动 0.2分（8）防电信网络诈骗研究生专场 0.2分</t>
  </si>
  <si>
    <t>（1）食品质量与安全研究生第二党支部宣传委员 2分（ 2）食品学院先进团支部 0.25分（3）食品学院“五四红旗”团支部 0.25分（4）2022年11月27日心理健康讲座 0.2分                   （5）线上文体打卡活动 0.2分（6）防电信网络诈骗研究生专场 0.2分</t>
  </si>
  <si>
    <t>无</t>
  </si>
  <si>
    <t>4分</t>
  </si>
  <si>
    <t>专利：甲醛检测方法、甲醛半抗原、人工抗原和抗体及其应用 4分</t>
  </si>
  <si>
    <t xml:space="preserve"> （1）专利：甲醛检测方法、甲醛半抗原、人工抗原和抗体及其应用 4分（2）2022年11月10日专利辅导讲座 0.2分（3）2022年12月14日广东农产品加工产业发展现状与趋势讲座 0.2分</t>
  </si>
  <si>
    <t>1.2022食品学院研究生乒乓球选拔赛 0.2分                      2.2022食品学院运动会跳远 0.2分                                       3.2022食品学院研究生女子篮球选拔赛 0.2分                     4.2022定向越野团队赛 0.2分</t>
  </si>
  <si>
    <t>8.3分</t>
  </si>
  <si>
    <t xml:space="preserve">初审：潘卓官  </t>
  </si>
  <si>
    <t>复审：李育瑶、黄思若</t>
  </si>
  <si>
    <t>21级硕士1班</t>
  </si>
  <si>
    <t>何方晴</t>
  </si>
  <si>
    <t>李美英</t>
  </si>
  <si>
    <t>（1）校级优秀团干 2分 （2）班级团支部书记 3分 （3）校级“五四红旗团支部” 0.5分（4）先进团支部 0.25分（5）学者面对面 0.2分（6）合理膳食，健康人生讲座 0.2分（7）四院联合心理知识竞赛 0.2分（8）电信诈骗讲座0.2分</t>
  </si>
  <si>
    <t>（1）校级优秀团干 2分 （2）班级团支部书记 3分 （3）校级“五四红旗团支部” 0.5分（4）先进团支部 0.25分（5）学者面对面 0.2分（7）四院联合心理知识竞赛 0.2分（8）电信诈骗讲座0.2分（集体活动）（9）线上文体打卡 0.2分（文体打卡算集体活动分）</t>
  </si>
  <si>
    <t>（1）食品学院第十二届综述大赛参与 0.2分（2）食品学院实验技能大赛 0.2分（3）华南农业大学丁颖杯发明创意大赛，校赛优秀奖，0.6分</t>
  </si>
  <si>
    <t>（1）食品学院第十二届综述大赛参与 0.2分（2）食品学院实验技能大赛 0.2分（3）华南农业大学丁颖杯发明创意大赛，校赛优秀奖，0.6分（4）合理膳食，健康人生讲座 0.2分（学术讲座属科研成果）</t>
  </si>
  <si>
    <t>（1）食品学院第十二届综述大赛参与 0.2分（2）食品学院实验技能大赛 0.2分（3）华南农业大学丁颖杯发明创意大赛，校赛优秀奖，0.6分（4）合理膳食，健康人生讲座 0.2分</t>
  </si>
  <si>
    <t>（1）荧光夜跑0.2分（2）趣味运动会0.2分（3）线上问题打卡0.2分</t>
  </si>
  <si>
    <t>（1）荧光夜跑0.2分（2）趣味运动会0.2分</t>
  </si>
  <si>
    <t>李培姣</t>
  </si>
  <si>
    <t>郑倩望</t>
  </si>
  <si>
    <r>
      <rPr>
        <sz val="12"/>
        <color theme="1"/>
        <rFont val="宋体"/>
        <charset val="134"/>
      </rPr>
      <t xml:space="preserve">（1）先进团支部   0.25
（2）广东省“模拟提案征集活动”  0.2
（3）四院联合心理知识竞赛  0.2
（4）食品大讲堂非学术讲座  0.2
</t>
    </r>
    <r>
      <rPr>
        <sz val="11"/>
        <color rgb="FFFF0000"/>
        <rFont val="宋体"/>
        <charset val="134"/>
      </rPr>
      <t xml:space="preserve">（5）第二届“应急科普华夏行”大学生自然灾害竞赛一等奖  0.2
（6）2022年全国大学生创新能力大赛一等奖   0.2 </t>
    </r>
    <r>
      <rPr>
        <sz val="11"/>
        <color rgb="FF000000"/>
        <rFont val="宋体"/>
        <charset val="134"/>
      </rPr>
      <t xml:space="preserve"> 
（7）心理健康非学术讲座   0.2
（8）2022年华南农业大学实验技能创新大赛   0.2
（9）书画大赛校级三等奖   0.6
（10）防电信网络诈骗宣讲会   0.2
</t>
    </r>
    <r>
      <rPr>
        <sz val="11"/>
        <color rgb="FFFF0000"/>
        <rFont val="宋体"/>
        <charset val="134"/>
      </rPr>
      <t>（11）线上文体音乐打卡活动   0.2</t>
    </r>
    <r>
      <rPr>
        <sz val="11"/>
        <color rgb="FF000000"/>
        <rFont val="宋体"/>
        <charset val="134"/>
      </rPr>
      <t xml:space="preserve">
</t>
    </r>
  </si>
  <si>
    <t xml:space="preserve">（1）发明专利（标题：一种淀粉基奶酪及其制备方法，申请公布日：2022年12月9日，作者排序第1）    4
（2）食品学院第12届综述大赛    0.2 
（3）第三届学术论坛   0.2
</t>
  </si>
  <si>
    <t>（1）发明专利（标题：一种淀粉基奶酪及其制备方法，申请公布日：2022年12月9日，作者排序第1）    4
（2）食品学院第12届综述大赛    0.2 
（3）第三届学术论坛   0.2
（4）实验技能创新0.2</t>
  </si>
  <si>
    <r>
      <rPr>
        <sz val="11"/>
        <color rgb="FF000000"/>
        <rFont val="宋体"/>
        <charset val="134"/>
      </rPr>
      <t>（1） 参与食品学院院运会4x100米接力项目比赛  0.2
（2） 第二期研究生荧光夜跑活动    0.2
（</t>
    </r>
    <r>
      <rPr>
        <sz val="11"/>
        <color rgb="FFFF0000"/>
        <rFont val="宋体"/>
        <charset val="134"/>
      </rPr>
      <t>3） 2023易班嘉年华定向越野活动三等奖    1.4</t>
    </r>
    <r>
      <rPr>
        <sz val="11"/>
        <color rgb="FF000000"/>
        <rFont val="宋体"/>
        <charset val="134"/>
      </rPr>
      <t xml:space="preserve">
（4） 2022年食品学院研究生乒乓球选拔赛    0.2
</t>
    </r>
    <r>
      <rPr>
        <sz val="11"/>
        <color rgb="FFFF0000"/>
        <rFont val="宋体"/>
        <charset val="134"/>
      </rPr>
      <t>（5） 院运会田赛项目女子跳远    0.2</t>
    </r>
    <r>
      <rPr>
        <sz val="11"/>
        <color rgb="FF000000"/>
        <rFont val="宋体"/>
        <charset val="134"/>
      </rPr>
      <t xml:space="preserve">
（6） 第二届迷宫定向赛校队选拔   0.2
（7） 定向越野    0.2
（8） 线上文体体育打卡活动   0.2
</t>
    </r>
  </si>
  <si>
    <r>
      <rPr>
        <sz val="11"/>
        <color rgb="FF000000"/>
        <rFont val="宋体"/>
        <charset val="134"/>
      </rPr>
      <t>（1） 参与食品学院院运会4x100米接力项目比赛  0.2
（2） 第二期研究生荧光夜跑活动    0.2
（</t>
    </r>
    <r>
      <rPr>
        <sz val="11"/>
        <color rgb="FFFF0000"/>
        <rFont val="宋体"/>
        <charset val="134"/>
      </rPr>
      <t>3） 2023易班嘉年华定向越野活动三等奖    1.4</t>
    </r>
    <r>
      <rPr>
        <sz val="11"/>
        <color rgb="FF000000"/>
        <rFont val="宋体"/>
        <charset val="134"/>
      </rPr>
      <t xml:space="preserve">
（4） 2022年食品学院研究生乒乓球选拔赛    0.2
</t>
    </r>
    <r>
      <rPr>
        <sz val="11"/>
        <color rgb="FFFF0000"/>
        <rFont val="宋体"/>
        <charset val="134"/>
      </rPr>
      <t>（5） 院运会田赛项目女子跳远    0.2</t>
    </r>
    <r>
      <rPr>
        <sz val="11"/>
        <color rgb="FF000000"/>
        <rFont val="宋体"/>
        <charset val="134"/>
      </rPr>
      <t xml:space="preserve">
（6） 第二届迷宫定向赛校队选拔   0.2
（7） 定向越野    0.2
</t>
    </r>
  </si>
  <si>
    <r>
      <rPr>
        <sz val="11"/>
        <color rgb="FF000000"/>
        <rFont val="宋体"/>
        <charset val="134"/>
      </rPr>
      <t xml:space="preserve">
（2） 第二期研究生荧光夜跑活动    0.2
（</t>
    </r>
    <r>
      <rPr>
        <sz val="11"/>
        <color rgb="FFFF0000"/>
        <rFont val="宋体"/>
        <charset val="134"/>
      </rPr>
      <t>3） 2023易班嘉年华定向越野活动三等奖    0.5</t>
    </r>
    <r>
      <rPr>
        <sz val="11"/>
        <color rgb="FF000000"/>
        <rFont val="宋体"/>
        <charset val="134"/>
      </rPr>
      <t xml:space="preserve">
（4） 2022年食品学院研究生乒乓球选拔赛    0.2
</t>
    </r>
    <r>
      <rPr>
        <sz val="11"/>
        <color rgb="FFFF0000"/>
        <rFont val="宋体"/>
        <charset val="134"/>
      </rPr>
      <t>（5） 院运会田赛项目女子跳远    0.2</t>
    </r>
    <r>
      <rPr>
        <sz val="11"/>
        <color rgb="FF000000"/>
        <rFont val="宋体"/>
        <charset val="134"/>
      </rPr>
      <t xml:space="preserve">
（6） 第二届迷宫定向赛校队选拔   0.2
（7） 定向越野    0.2
</t>
    </r>
  </si>
  <si>
    <t>无校章、重复加分、运动会参与分只能加一次，线上打卡也只能加一次，集体分达到上限</t>
  </si>
  <si>
    <t>陈珣琳</t>
  </si>
  <si>
    <t>张媛媛</t>
  </si>
  <si>
    <t>（1）校级优秀团员 2分
（2）先进团支部 0.25分
（3）21硕士7班团支书 3分
（4）参加防电信网络诈骗研究生专场宣讲会 0.2分
（5）参与第十三届迎新杯书画大赛 0.2分
（6）参加四院联合心理知识竞赛 0.2分
（7）参与 2022年广东省“模拟提案征集活动” 0.2分</t>
  </si>
  <si>
    <t>（1）校级优秀团员 2分
（2）先进团支部 0.25分
（3）21硕士7班团支书 3分
（4）参加防电信网络诈骗研究生专场宣讲会 0.2分
（5）参与第十三届迎新杯书画大赛 0.2分
（6）参加四院联合心理知识竞赛 0.2分
（7）参与 2022年广东省“模拟提案征集活动” 0.2分（6）参加线上文体打卡活动 完成体育打卡0.2分</t>
  </si>
  <si>
    <t>（1）参与食品学院实验技能大赛 0.2分</t>
  </si>
  <si>
    <r>
      <rPr>
        <sz val="11"/>
        <color rgb="FF000000"/>
        <rFont val="宋体"/>
        <charset val="134"/>
      </rPr>
      <t xml:space="preserve">（1）参与食品学院院运会4×100接力  0.2分；
（2）参与定向越野团体赛 0.2分 
（3）易班定向越野三等奖 1.4分
（4）参加夜间迷宫定向接力赛 0.2分
</t>
    </r>
    <r>
      <rPr>
        <u/>
        <sz val="11"/>
        <color rgb="FFFF0000"/>
        <rFont val="宋体"/>
        <charset val="134"/>
      </rPr>
      <t xml:space="preserve">（5）参加线上文体打卡活动 完成音乐打卡0.2分
（6）参加线上文体打卡活动 完成体育打卡0.2分
</t>
    </r>
    <r>
      <rPr>
        <sz val="11"/>
        <color rgb="FF000000"/>
        <rFont val="宋体"/>
        <charset val="134"/>
      </rPr>
      <t>（7）参与趣味运动会 0.2分</t>
    </r>
  </si>
  <si>
    <r>
      <rPr>
        <sz val="11"/>
        <color rgb="FF000000"/>
        <rFont val="宋体"/>
        <charset val="134"/>
      </rPr>
      <t xml:space="preserve">（1）参与食品学院院运会4×100接力  0.2分；
（2）参与定向越野团体赛 0.2分 
（3）易班定向越野三等奖 1.4分
（4）参加夜间迷宫定向接力赛 0.2分
</t>
    </r>
    <r>
      <rPr>
        <u/>
        <sz val="11"/>
        <color rgb="FFFF0000"/>
        <rFont val="宋体"/>
        <charset val="134"/>
      </rPr>
      <t xml:space="preserve">
</t>
    </r>
    <r>
      <rPr>
        <sz val="11"/>
        <color rgb="FF000000"/>
        <rFont val="宋体"/>
        <charset val="134"/>
      </rPr>
      <t>（7）参与趣味运动会 0.2分</t>
    </r>
  </si>
  <si>
    <r>
      <rPr>
        <sz val="11"/>
        <color rgb="FF000000"/>
        <rFont val="宋体"/>
        <charset val="134"/>
      </rPr>
      <t xml:space="preserve">（1）参与食品学院院运会4×100接力  0.2分；
（2）参与定向越野团体赛 0.2分 
（3）易班定向越野三等奖0.5分
（4）参加夜间迷宫定向接力赛 0.2分
</t>
    </r>
    <r>
      <rPr>
        <u/>
        <sz val="11"/>
        <color rgb="FFFF0000"/>
        <rFont val="宋体"/>
        <charset val="134"/>
      </rPr>
      <t xml:space="preserve">
</t>
    </r>
    <r>
      <rPr>
        <sz val="11"/>
        <color rgb="FF000000"/>
        <rFont val="宋体"/>
        <charset val="134"/>
      </rPr>
      <t>（7）参与趣味运动会 0.2分</t>
    </r>
  </si>
  <si>
    <t>文体活动重复加分</t>
  </si>
  <si>
    <t>李育瑶</t>
  </si>
  <si>
    <t>宋贤良</t>
  </si>
  <si>
    <t xml:space="preserve">（1）先进团支部 0.25分
（2）班级组织委员 2分
（3）学者面对面讲座  0.2分
（4）电信防诈骗讲座 0.2分
（5）食品大讲堂 0.2分     （6）光盘行动知识竞赛 0.2分（7）食品安全科普大赛 0.2分
</t>
  </si>
  <si>
    <t xml:space="preserve">（1）先进团支部 0.25分
（2）班级组织委员 2分
（3）学者面对面讲座  0.2分
（4）电信防诈骗讲座 0.2分
（5）食品大讲堂 0.2分     （6）光盘行动知识竞赛 0.2分（7）食品安全科普大赛 0.2分
（10）线上文体打卡活动，体育打卡 0.2分
</t>
  </si>
  <si>
    <t>（1） 研究生学术论坛决赛 0.2分
（2） 实验技能创新大赛 0.2分
（3） 2022年12月14日广东农产品加工产业发展现状与趋势讲座  0.2分                                     （4）SCI 1区（标题：Preparation of nano-Ag-Biwo4-TiO2/starch bionanocomposite membranes and mechanism of enhancing visible light degradation of ethylene 期刊名：Ceramics International 接收日期：2023.7 作者排序：第一）30分</t>
  </si>
  <si>
    <t xml:space="preserve">（1） 研究生学术论坛决赛 0.2分
（2） 实验技能创新大赛 0.2分
（3） 2022年12月14日广东农产品加工产业发展现状与趋势讲座  0.2分   </t>
  </si>
  <si>
    <t>（1）食品学院女子篮球队选拔赛 0.2分
（2）食品学院乒乓球队选拔赛 0.2分
（3）食品学院院运会女子铅球参与  0.2分
（4）华南农业大学第二期研究生荧光夜跑 0.2分
（5）趣味运动会第二期，0.2分
（6）易班定向越野三等奖，0.5分
（7）“爱地球爱运动”荧光夜跑，0.2分
（8）第二届夜间超级迷宫定向赛，0.2分（9）寒暑期社会实践活动 1.5分（10）线上文体打卡活动，体育打卡 0.2分（11）定向越野初赛女子团队赛 0.2分</t>
  </si>
  <si>
    <t>（1）食品学院女子篮球队选拔赛 0.2分
（2）食品学院乒乓球队选拔赛 0.2分
（3）食品学院院运会女子铅球参与  0.2分
（4）华南农业大学第二期研究生荧光夜跑 0.2分
（5）趣味运动会第二期，0.2分
（6）易班定向越野三等奖，0.5分
（7）“爱地球爱运动”荧光夜跑，0.2分
（8）第二届夜间超级迷宫定向赛，0.2分（9）寒暑期社会实践活动 1.5分体育打卡 0.2分（11）定向越野初赛女子团队赛 0.2分</t>
  </si>
  <si>
    <t>论文未出具检索证明，集体活动上限一分</t>
  </si>
  <si>
    <t>赵文钲</t>
  </si>
  <si>
    <t>4.1分</t>
  </si>
  <si>
    <t>（1）院党支部副书记，3分（2）院先进团支部，0.25分；（3）院五四红旗团支部，0.25分；（4）11.27 心理健康讲座，0.2分；（5）农产品加工发展趋势讲座，0.2分；（6）研究生疫情线上打卡，0.2分</t>
  </si>
  <si>
    <t>0.2分</t>
  </si>
  <si>
    <t>综述大赛，0.2分</t>
  </si>
  <si>
    <t>（1）综述大赛，0.2分</t>
  </si>
  <si>
    <t>3.1分</t>
  </si>
  <si>
    <t>（1）院运会引体向上，0.2分；（2）定向越野。0.2分；（3）院游泳运动会100m蛙泳第一名，1分，50m自由泳第二名，0.9分；（4）院乒乓球队选拔，0.2分；（5）院篮球队选拔，0.2分；（6）第二期荧光夜跑，0.2分；（7）趣味运动会，0.2分</t>
  </si>
  <si>
    <t>7.4分</t>
  </si>
  <si>
    <t>潘卓官</t>
  </si>
  <si>
    <t>雷进宇</t>
  </si>
  <si>
    <t>叶志伟</t>
  </si>
  <si>
    <t>0.9分</t>
  </si>
  <si>
    <r>
      <rPr>
        <sz val="12"/>
        <color theme="1"/>
        <rFont val="宋体"/>
        <charset val="134"/>
      </rPr>
      <t>1、</t>
    </r>
    <r>
      <rPr>
        <sz val="11"/>
        <color rgb="FF000000"/>
        <rFont val="Arial"/>
        <charset val="134"/>
      </rPr>
      <t xml:space="preserve">	</t>
    </r>
    <r>
      <rPr>
        <sz val="11"/>
        <color rgb="FF000000"/>
        <rFont val="宋体"/>
        <charset val="134"/>
      </rPr>
      <t>食品学院研究生2021级硕士研究生1班支部委员会 0.2分
2、</t>
    </r>
    <r>
      <rPr>
        <sz val="11"/>
        <color rgb="FF000000"/>
        <rFont val="Arial"/>
        <charset val="134"/>
      </rPr>
      <t xml:space="preserve">	</t>
    </r>
    <r>
      <rPr>
        <sz val="11"/>
        <color rgb="FF000000"/>
        <rFont val="宋体"/>
        <charset val="134"/>
      </rPr>
      <t>五星红旗团支部 0.5分
3、</t>
    </r>
    <r>
      <rPr>
        <sz val="11"/>
        <color rgb="FF000000"/>
        <rFont val="Arial"/>
        <charset val="134"/>
      </rPr>
      <t xml:space="preserve">	</t>
    </r>
    <r>
      <rPr>
        <sz val="11"/>
        <color rgb="FF000000"/>
        <rFont val="宋体"/>
        <charset val="134"/>
      </rPr>
      <t>2022年11月2日食品大讲堂 0.2分1、</t>
    </r>
    <r>
      <rPr>
        <sz val="11"/>
        <color rgb="FF000000"/>
        <rFont val="Arial"/>
        <charset val="134"/>
      </rPr>
      <t xml:space="preserve">	</t>
    </r>
    <r>
      <rPr>
        <sz val="11"/>
        <color rgb="FF000000"/>
        <rFont val="宋体"/>
        <charset val="134"/>
      </rPr>
      <t>食品学院研究生2021级硕士研究生1班支部委员会 0.25分
2、</t>
    </r>
    <r>
      <rPr>
        <sz val="11"/>
        <color rgb="FF000000"/>
        <rFont val="Arial"/>
        <charset val="134"/>
      </rPr>
      <t xml:space="preserve">	</t>
    </r>
    <r>
      <rPr>
        <sz val="11"/>
        <color rgb="FF000000"/>
        <rFont val="宋体"/>
        <charset val="134"/>
      </rPr>
      <t>五星红旗团支部 0.5分
3、</t>
    </r>
    <r>
      <rPr>
        <sz val="11"/>
        <color rgb="FF000000"/>
        <rFont val="Arial"/>
        <charset val="134"/>
      </rPr>
      <t xml:space="preserve">	</t>
    </r>
    <r>
      <rPr>
        <sz val="11"/>
        <color rgb="FF000000"/>
        <rFont val="宋体"/>
        <charset val="134"/>
      </rPr>
      <t>2022年11月2日食品大讲堂 0.2分
4、</t>
    </r>
    <r>
      <rPr>
        <sz val="11"/>
        <color rgb="FF000000"/>
        <rFont val="Arial"/>
        <charset val="134"/>
      </rPr>
      <t xml:space="preserve">	</t>
    </r>
    <r>
      <rPr>
        <sz val="11"/>
        <color rgb="FF000000"/>
        <rFont val="宋体"/>
        <charset val="134"/>
      </rPr>
      <t>华南农业大学红十字会“但愿人长久，热血注心田”血液知识讲座 0.2分</t>
    </r>
  </si>
  <si>
    <t>1、先进团支部 0.25分
2、 校级五星红旗团支部 0.5分
3、 2022年11月2日食品大讲堂 0.2分 4.红十字会讲座 0.2分</t>
  </si>
  <si>
    <t>1、2022年广东省大学生游泳锦标赛男子甲组4×50米混合泳接力第五名 2分
2、2022年广东省大学生游泳锦标赛甲组团体总分一等奖 3.6分</t>
  </si>
  <si>
    <t>苏琪琪</t>
  </si>
  <si>
    <t>陈佩</t>
  </si>
  <si>
    <t>4.5分</t>
  </si>
  <si>
    <t>1、食品学院实践部负责人，3分；2、食品学院优秀研究生骨干，1分；3、硕士7班先进团支部成员，0.25分；4、食品学院2022-2023年“红旗团委”工作人员，0.25分</t>
  </si>
  <si>
    <t>4.9分</t>
  </si>
  <si>
    <t>1、食品学院实践部负责人，3分；2、食品学院优秀研究生骨干，1分；3、硕士7班先进团支部成员，0.25分；4、食品学院2022-2023年“红旗团委”工作人员，0.25分7、校学生会，线上文体打卡活动，0.2分1、3月30日学者面对面学术讲座，0.2分</t>
  </si>
  <si>
    <t>5.3分</t>
  </si>
  <si>
    <t>1、3月30日学者面对面学术讲座，0.2分；2、6月6日食品大讲堂学术讲座，0.2分；3、6月8日学术论坛，0.2分；4、4月20日防电信诈骗知识讲座，0.2分</t>
  </si>
  <si>
    <t>0.6分</t>
  </si>
  <si>
    <t>；2、6月6日食品大讲堂学术讲座，0.2分；3、6月8日学术论坛，0.2分；4、4月20日防电信诈骗知识讲座，0.2分</t>
  </si>
  <si>
    <t>0.4分</t>
  </si>
  <si>
    <t>；2、6月6日食品大讲堂学术讲座，0.2分；3、6月8日学术论坛，0.2分；</t>
  </si>
  <si>
    <t>1.4分</t>
  </si>
  <si>
    <t>1、2022年食品学院女子篮球选拔赛，0.2分；2、院运会提前赛立定跳远，0.2分；3、定向越野团体赛，0.2分；4、第二期荧光夜跑活动，0.2分；5、校研会研究生线上宿舍打卡活动，0.2分；6、华南农业大学红十字会血液知识讲座，0.2分；7、校学生会，线上文体打卡活动，0.2分</t>
  </si>
  <si>
    <t>1.2分</t>
  </si>
  <si>
    <t>1、2022年食品学院女子篮球选拔赛，0.2分；2、院运会提前赛立定跳远，0.2分；3、定向越野团体赛，0.2分；4、第二期荧光夜跑活动，0.2分；5、校研会研究生线上宿舍打卡活动，0.2分；6、华南农业大学红十字会血液知识讲座，0.2分；</t>
  </si>
  <si>
    <t>1、2022年食品学院女子篮球选拔赛，0.2分；2、院运会提前赛立定跳远，0.2分；3、定向越野团体赛，0.2分；4、第二期荧光夜跑活动，0.2分；</t>
  </si>
  <si>
    <t>6.7分</t>
  </si>
  <si>
    <t>分数无误，位置需要调整，集体分达到上限</t>
  </si>
  <si>
    <t>陈子怡</t>
  </si>
  <si>
    <t>胡卓炎</t>
  </si>
  <si>
    <t>（1）党支部组织委员 2分
（2）先进团支部0.25分
（3）2023年4月20日防电信网络诈骗 0.2分
（4）参与校文体活动打卡0.2分
（5）第二期荧光夜跑 0.2分
（6）参与4.08校荧光夜跑0.2分
（7）参与定向越野比赛 0.2分
  (8)微党课比赛 0.2分（院级）</t>
  </si>
  <si>
    <t>（1）党支部组织委员 2分
（2）先进团支部0.25分
（3）2023年4月20日防电信网络诈骗 0.2分
（4）参与校文体活动打卡0.2分
  (5)微党课比赛 0.2分（院级）</t>
  </si>
  <si>
    <r>
      <rPr>
        <sz val="11"/>
        <color rgb="FF000000"/>
        <rFont val="宋体"/>
        <charset val="134"/>
      </rPr>
      <t xml:space="preserve">（1）食品学院第十二届综述大赛参与 0.2分
（2）参与2022年11月10日专利辅导讲座 0.2分
（3）参与230522高福专题学术讲座0.2分
（4）参与2023创客杯初赛 0.2分 
</t>
    </r>
    <r>
      <rPr>
        <sz val="11"/>
        <color rgb="FFFF0000"/>
        <rFont val="宋体"/>
        <charset val="134"/>
      </rPr>
      <t>（6）丁颖杯院级一等奖队长 1.2分</t>
    </r>
    <r>
      <rPr>
        <sz val="11"/>
        <color rgb="FF000000"/>
        <rFont val="宋体"/>
        <charset val="134"/>
      </rPr>
      <t xml:space="preserve">
</t>
    </r>
    <r>
      <rPr>
        <sz val="11"/>
        <color rgb="FFFF0000"/>
        <rFont val="宋体"/>
        <charset val="134"/>
      </rPr>
      <t>（7）发明专利：一种通过氮气保护和复合频率超声辅助提取荔枝壳中多酚物质的方法  4分（需补充证明，方能加分）</t>
    </r>
    <r>
      <rPr>
        <sz val="11"/>
        <color rgb="FF000000"/>
        <rFont val="宋体"/>
        <charset val="134"/>
      </rPr>
      <t xml:space="preserve">
（8）参与IFF互联网比赛 0.2分
 申请号：2023109161718   4分</t>
    </r>
  </si>
  <si>
    <t>（1）食品学院第十二届综述大赛参与 0.2分
（2）参与2022年11月10日专利辅导讲座 0.2分
（3）参与230522高福专题学术讲座0.2分
（4）参与2023创客杯初赛 0.2分 
（5）丁颖杯院级一等奖队长 1.2分
（6）参与IFF互联网比赛 0.2分</t>
  </si>
  <si>
    <t>（1）参与食品学院院运会铅球项目比赛  0.2分
（
（3）参与食品学院篮球选拔赛赛
（4）参与食品学院乒乓球选拔赛 0.2分
（5）参与趣味运动会0.2分</t>
  </si>
  <si>
    <t>（1）参与食品学院院运会铅球项目比赛  0.2分
（2）参与食品学院篮球选拔赛赛 0.2分
（4）参与食品学院乒乓球选拔赛 0.2分
（5）参与趣味运动会0.2分（5）第二期荧光夜跑 0.2分
（7）参与定向越野比赛 0.2分</t>
  </si>
  <si>
    <t>院级微党课以团队（2人及以上）参赛获奖，则按上表的获奖加分减半</t>
  </si>
  <si>
    <t>周紫妍</t>
  </si>
  <si>
    <t>（1）院级先进党支部 0.25分
（2）院级先进团支部 0.25分
（3）校级五四红旗团支部 0.5分
（4）党支部纪律委员 2分
（5）食品大讲堂之优质就业指导 0.2分
（6）研究生心理健康讲座 0.2分
（7）学者面对面 0.2分
（8）四院联合心理知识竞赛 0.2分
（9）第七届智行杯知识竞赛 0.2分
（10）防电信网络诈骗研究生专场宣讲会 0.2分</t>
  </si>
  <si>
    <t xml:space="preserve">（1）食品学院第十二届综述大赛参与 0.2分
（2）合理膳食健康人生学术讲座 0.2分
</t>
  </si>
  <si>
    <t>（1）参与食品学院院运会仰卧起坐项目比赛  0.2分；
（2）乒乓球队选拔赛 0.2分
（3）华南农业大学研究生线上宿舍打卡活动 0.2分
（4）华南农业大学第二期荧光夜跑 0.2分
（5）华南农业大学线上文体打卡活动“体育打卡” 0.2分
（6）华南农业大学线上文体打卡活动“音乐打卡” 0.2分
（7）易班嘉年华定向越野一等奖 1分</t>
  </si>
  <si>
    <t>第三、五不符合</t>
  </si>
  <si>
    <r>
      <rPr>
        <sz val="14"/>
        <rFont val="宋体"/>
        <charset val="134"/>
      </rPr>
      <t>21级</t>
    </r>
    <r>
      <rPr>
        <sz val="14"/>
        <rFont val="宋体"/>
        <charset val="134"/>
      </rPr>
      <t>硕士4班</t>
    </r>
  </si>
  <si>
    <t>林颖凤</t>
  </si>
  <si>
    <t>18719003948</t>
  </si>
  <si>
    <t>蒋卓</t>
  </si>
  <si>
    <t xml:space="preserve">（1）校级五四红旗团支部 0.5分
（2）食品学院先进团支部 0.25分
（3）党支部组织委员 2分 
（4）助理班主任 2分（第二职务为1分）
（5）参加防电信网络诈骗宣讲会 0.2分
（6）参加2022年11 月2日食品大讲堂 0.2分
（7）参加2022年11月27日心理健康讲座 0.2分
</t>
  </si>
  <si>
    <t>/</t>
  </si>
  <si>
    <t>（1） 参加广东农产品加工产业发展现状与趋势 0.2分
（2） 参加 2022 年11月10⽇专利辅导讲座 0.2分
（3） 食品学院第十二届综述大赛参与 0.2分</t>
  </si>
  <si>
    <r>
      <rPr>
        <sz val="11"/>
        <color rgb="FF000000"/>
        <rFont val="宋体"/>
        <charset val="134"/>
      </rPr>
      <t>（1）</t>
    </r>
    <r>
      <rPr>
        <sz val="11"/>
        <color rgb="FF000000"/>
        <rFont val="Arial"/>
        <charset val="134"/>
      </rPr>
      <t xml:space="preserve">	</t>
    </r>
    <r>
      <rPr>
        <sz val="11"/>
        <color rgb="FF000000"/>
        <rFont val="宋体"/>
        <charset val="134"/>
      </rPr>
      <t>参与食品学院院级女子篮球选拔赛 0.2 分
（2）</t>
    </r>
    <r>
      <rPr>
        <sz val="11"/>
        <color rgb="FF000000"/>
        <rFont val="Arial"/>
        <charset val="134"/>
      </rPr>
      <t xml:space="preserve">	</t>
    </r>
    <r>
      <rPr>
        <sz val="11"/>
        <color rgb="FF000000"/>
        <rFont val="宋体"/>
        <charset val="134"/>
      </rPr>
      <t>参与食品学院乒乓球选拔赛 0.2分
（3）</t>
    </r>
    <r>
      <rPr>
        <sz val="11"/>
        <color rgb="FF000000"/>
        <rFont val="Arial"/>
        <charset val="134"/>
      </rPr>
      <t xml:space="preserve">	</t>
    </r>
    <r>
      <rPr>
        <sz val="11"/>
        <color rgb="FF000000"/>
        <rFont val="宋体"/>
        <charset val="134"/>
      </rPr>
      <t>食品学院院运会参与，女子立定跳远，0.2分
（4）</t>
    </r>
    <r>
      <rPr>
        <sz val="11"/>
        <color rgb="FF000000"/>
        <rFont val="Arial"/>
        <charset val="134"/>
      </rPr>
      <t xml:space="preserve">	</t>
    </r>
    <r>
      <rPr>
        <sz val="11"/>
        <color rgb="FF000000"/>
        <rFont val="宋体"/>
        <charset val="134"/>
      </rPr>
      <t>参与易班嘉年华定向越野活动 0.2分
（5）</t>
    </r>
    <r>
      <rPr>
        <sz val="11"/>
        <color rgb="FF000000"/>
        <rFont val="Arial"/>
        <charset val="134"/>
      </rPr>
      <t xml:space="preserve">	</t>
    </r>
    <r>
      <rPr>
        <sz val="11"/>
        <color rgb="FF000000"/>
        <rFont val="宋体"/>
        <charset val="134"/>
      </rPr>
      <t>校级荧光夜跑参与 0.2分</t>
    </r>
  </si>
  <si>
    <t>任锐、周宇豪</t>
  </si>
  <si>
    <t>刘慧</t>
  </si>
  <si>
    <t>（1）班级班长，3分
（2）先进团支部，0.25分
（3）华南农业大学学习党的二十大精神易班知识竞赛，0.2分
（4）华南农业大学2023学思想·育新人·建新功知识竞赛，0.2分
（5）防电信网络诈骗研究生专场宣讲会，0.2分
（6）2022-2023年华南农业大学研究生线上宿舍打卡活动，0.2分
（7）2023华农师生书画大赛，0.2分</t>
  </si>
  <si>
    <t>（1）食品学院第十二届综述大赛参与，0.2分
（2）第十七期食品大讲堂，0.2分
（3）3月30日学者面对面讲座，0.2分
（4）农产品加工学术讲座，0.2分
（5）11月2日食品大讲堂，0.2分
（6）食品安全科普作品创作大赛（决赛）观众，0.2分</t>
  </si>
  <si>
    <r>
      <rPr>
        <sz val="11"/>
        <color rgb="FF000000"/>
        <rFont val="宋体"/>
        <charset val="134"/>
      </rPr>
      <t xml:space="preserve">（1）食品学院第十二届综述大赛参与，0.2分
（2）第十七期食品大讲堂，0.2分
</t>
    </r>
    <r>
      <rPr>
        <strike/>
        <sz val="10.5"/>
        <color rgb="FFFF0000"/>
        <rFont val="宋体"/>
        <charset val="134"/>
      </rPr>
      <t>（3）3月30日学者面对面讲座，0.2分（非学术讲座）</t>
    </r>
    <r>
      <rPr>
        <sz val="10.5"/>
        <color rgb="FF000000"/>
        <rFont val="宋体"/>
        <charset val="134"/>
      </rPr>
      <t xml:space="preserve">
（4）农产品加工学术讲座，0.2分
</t>
    </r>
    <r>
      <rPr>
        <strike/>
        <sz val="10.5"/>
        <color rgb="FFFF0000"/>
        <rFont val="宋体"/>
        <charset val="134"/>
      </rPr>
      <t>（5）11月2日食品大讲堂，0.2分</t>
    </r>
    <r>
      <rPr>
        <sz val="10.5"/>
        <color rgb="FFFF0000"/>
        <rFont val="宋体"/>
        <charset val="134"/>
      </rPr>
      <t>（非学术讲座）</t>
    </r>
    <r>
      <rPr>
        <sz val="10.5"/>
        <color rgb="FF000000"/>
        <rFont val="宋体"/>
        <charset val="134"/>
      </rPr>
      <t xml:space="preserve">
</t>
    </r>
    <r>
      <rPr>
        <strike/>
        <sz val="10.5"/>
        <color rgb="FFFF0000"/>
        <rFont val="宋体"/>
        <charset val="134"/>
      </rPr>
      <t>（6）食品安全科普作品创作大赛（决赛）观众，0.2分（非学术讲座）</t>
    </r>
  </si>
  <si>
    <t>（1）食品学院研究生女子篮球选拔赛，2022年9月，小五山篮球场，0.2分
（2）食品学院研究生乒乓球队选拔赛，0.2分
（3）院运会提前赛，女子仰卧起坐，0.2分
（4）2023年华南农业大学第二期研究生荧光夜跑活动，0.2分
（5）第二届夜间超级迷宫定向赛暨校队选拔赛 0.2分</t>
  </si>
  <si>
    <t>集体活动只能加到一分</t>
  </si>
  <si>
    <t>魏晓凤</t>
  </si>
  <si>
    <t>肖治理</t>
  </si>
  <si>
    <t>4.75分</t>
  </si>
  <si>
    <t>1、先进团支部0.25分
2、五四红旗团支部0.5分
3、研究生会权益部负责人3分
4、华南农业大学食品学院第十七次研究生代表大会代表参会人员0.2分
5、四院联合心理知识竞赛0.2分
6、关于2023年4月20日防电信网络诈骗研究生专场宣讲会0.2分
7、线上音乐打卡0.2分
8、线上体育打卡0.2分</t>
  </si>
  <si>
    <t>去掉第八项</t>
  </si>
  <si>
    <t>食品学院第十二届综述大赛参与 0.2</t>
  </si>
  <si>
    <t>1.1分</t>
  </si>
  <si>
    <t>1、第二期荧光夜跑参与 0.2
2、院运会径赛女子200米预赛 0.3
3、2022年食品学院研究生乒乓球选拔赛 0.2
4、2022年食品学院研究生女子篮球选拔赛 0.2
5、定向越野初赛 0.2</t>
  </si>
  <si>
    <t>院运会</t>
  </si>
  <si>
    <t>6.05分</t>
  </si>
  <si>
    <t>李松泽</t>
  </si>
  <si>
    <t>方祥</t>
  </si>
  <si>
    <t>（1）校级优秀共青团员 2分（2）书法比赛 0.2分（3）食品大讲堂 0.2分（4）研究生线上宿舍打卡 0.2分（5）食品学院先进团支部 0.25分（6）防电信诈骗讲座 0.2分（7）华南农业大学学习党的二十大精神易班知识竞赛，0.2分（8）华南农业大学2023学思想·育新人·建新功知识竞赛，0.2分</t>
  </si>
  <si>
    <t>（1）李锦记 0.2分（2）食品学院第十二届综述大赛参与 0.2分 （3）专利辅导讲座 0.2分 （4）广东农产品加工产业发展现状与趋势讲 0.2分 （5）3.30学者面对面讲座 0.2分 （6）3.15学者面对面讲座 0.2分 （7）IFF营养与健康学生创新大赛 0.2分</t>
  </si>
  <si>
    <r>
      <rPr>
        <sz val="11"/>
        <color rgb="FF000000"/>
        <rFont val="宋体"/>
        <charset val="134"/>
      </rPr>
      <t xml:space="preserve">（1）李锦记 </t>
    </r>
    <r>
      <rPr>
        <sz val="12"/>
        <color rgb="FF000000"/>
        <rFont val="宋体"/>
        <charset val="134"/>
      </rPr>
      <t xml:space="preserve">0.2分（2）食品学院第十二届综述大赛参与 0.2分 （3）专利辅导讲座 0.2分 （4）广东农产品加工产业发展现状与趋势讲 0.2分 </t>
    </r>
    <r>
      <rPr>
        <strike/>
        <sz val="12"/>
        <color rgb="FFFF0000"/>
        <rFont val="宋体"/>
        <charset val="134"/>
      </rPr>
      <t>（5）3.30学者面对面讲座 0.2分 （6）3.15学者面对面讲座 0.2分</t>
    </r>
    <r>
      <rPr>
        <sz val="12"/>
        <color rgb="FF000000"/>
        <rFont val="宋体"/>
        <charset val="134"/>
      </rPr>
      <t xml:space="preserve"> （7）IFF营养与健康学生创新大赛 0.2分</t>
    </r>
  </si>
  <si>
    <t xml:space="preserve">（1）女子篮球赛 0.2分（2）女子乒乓球赛 0.2分（3）院运动会女子跳远 0.2分（4）定向越野短距离赛 0.2分
（5）第二届夜间超级迷宫定向赛暨校队选拔赛 0.2分
</t>
  </si>
  <si>
    <t>王亮</t>
  </si>
  <si>
    <t>17306691293</t>
  </si>
  <si>
    <t>王凯</t>
  </si>
  <si>
    <t>（1）班级心理委员 2分
（2）校级“五四团支部”称号         0.5分
（3）2023年3月30日学者面对面讲座  0.2分
（4）2023年4月20日防电信诈骗讲座  0.2分
（5）2022年11月27日心理健康讲座   0.2分 
（6）2022年“线上文体打卡活动”参与   0.2分
（7）食品学院研究生“青年大学习”先进团支部班级    0.25分</t>
  </si>
  <si>
    <t xml:space="preserve">（1）食品学院第12届综述大赛参与            0.2分
（2）2022年12月14日农产品加工学术讲座    0.2分
（3）2022年11月10日专利辅导讲座          0.2分
（4）2022年食品学院实验技能创新大赛参与    0.2分
</t>
  </si>
  <si>
    <t xml:space="preserve">（1）食品学院院运会立定跳远项目比赛参与      0.2分
（2）2022年食品学院乒乓球队选拔参与         0.2分
（3）2022年定向越野团体赛参与               0.2分
（4）2023年趣味运动会参与                   0.2分
（5）2023年荧光夜跑第二期参与               0.2分
</t>
  </si>
  <si>
    <t>温苑君</t>
  </si>
  <si>
    <t>沈兴</t>
  </si>
  <si>
    <t>(1)院级优秀团员 1分 （2）党支部宣传委员 2分 （3）助理班主任 2分（4）华南农业大学五四红旗团支部  0.5分（5）先进团支部  0.25分</t>
  </si>
  <si>
    <t>(1)院级优秀团员 1分 （2）党支部宣传委员 2分 （3）助理班主任1分（两项职务，第二项分数减半）（4）华南农业大学五四红旗团支部  0.5分（5）先进团支部  0.25分</t>
  </si>
  <si>
    <t>(1)院级优秀团员 1分 （2）党支部宣传委员 2分 （3）助理班主任1分（4）华南农业大学五四红旗团支部  0.5分（5）先进团支部  0.25分</t>
  </si>
  <si>
    <r>
      <rPr>
        <sz val="11"/>
        <color rgb="FF000000"/>
        <rFont val="宋体"/>
        <charset val="134"/>
      </rPr>
      <t>（1）食品学院乒乓球选拔赛</t>
    </r>
    <r>
      <rPr>
        <sz val="10"/>
        <color rgb="FF000000"/>
        <rFont val="宋体"/>
        <charset val="134"/>
      </rPr>
      <t xml:space="preserve"> </t>
    </r>
    <r>
      <rPr>
        <sz val="12"/>
        <color rgb="FF000000"/>
        <rFont val="宋体"/>
        <charset val="134"/>
      </rPr>
      <t xml:space="preserve"> 0.2分；（2）院运会提前赛 0.2分</t>
    </r>
  </si>
  <si>
    <r>
      <rPr>
        <sz val="11"/>
        <color rgb="FF000000"/>
        <rFont val="宋体"/>
        <charset val="134"/>
      </rPr>
      <t>（1）食品学院乒乓球选拔赛</t>
    </r>
    <r>
      <rPr>
        <sz val="10"/>
        <color rgb="FFFF0000"/>
        <rFont val="宋体"/>
        <charset val="134"/>
      </rPr>
      <t xml:space="preserve"> </t>
    </r>
    <r>
      <rPr>
        <sz val="12"/>
        <color rgb="FFFF0000"/>
        <rFont val="宋体"/>
        <charset val="134"/>
      </rPr>
      <t xml:space="preserve"> 0.2分；（2）院运会提前赛 0.2分</t>
    </r>
  </si>
  <si>
    <r>
      <rPr>
        <sz val="11"/>
        <color rgb="FF000000"/>
        <rFont val="宋体"/>
        <charset val="134"/>
      </rPr>
      <t>（1）食品学院乒乓球选拔赛</t>
    </r>
    <r>
      <rPr>
        <sz val="10"/>
        <color rgb="FF0070C0"/>
        <rFont val="宋体"/>
        <charset val="134"/>
      </rPr>
      <t xml:space="preserve"> </t>
    </r>
    <r>
      <rPr>
        <sz val="12"/>
        <color rgb="FF0070C0"/>
        <rFont val="宋体"/>
        <charset val="134"/>
      </rPr>
      <t xml:space="preserve"> 0.2分；（2）院运会提前赛 0.2分</t>
    </r>
  </si>
  <si>
    <t>李嘉辉</t>
  </si>
  <si>
    <t>4.15分</t>
  </si>
  <si>
    <t>（1）优秀党支部 0.25分；（2）院先进团支部0.25分；（3）院五四红旗团支部0.25分；（4）党支部支委 2分；（5）11.10专利辅导讲座0.2分；（6）4.20防诈骗宣传讲座0.2 分；（7） 6.6食品大讲堂讲座0.2分；（8）6.8学术论坛讲座0.2分；（9）11.27心理健康讲座0.2分；（10）12.14广东农场品讲座0.2分；（11）疫情线上打卡0.2分；</t>
  </si>
  <si>
    <t>（1）优秀党支部 0.25分；（2）院先进团支部0.25分；（3）院五四红旗团支部0.25分；（4）党支部支委 2分；（5）4.20防诈骗宣传讲座0.2 分；（6）11.27心理健康讲座0.2分；（7）疫情线上打卡0.2分；</t>
  </si>
  <si>
    <t>综述大赛0.2分。</t>
  </si>
  <si>
    <t>（1）综述大赛0.2分；（2）11.10专利辅导讲座0.2分；（3） 6.6食品大讲堂讲座0.2分；（4）6.8学术论坛讲座0.2分；（5）12.14广东农场品讲座0.2分；</t>
  </si>
  <si>
    <t>（1）院运会跳远 0.2分；（2）乒乓球选拔0.2 分；（3）定向越野团体赛0.2分；（4）趣味运动会0.2分。</t>
  </si>
  <si>
    <t>5.15分</t>
  </si>
  <si>
    <t>李洛欣</t>
  </si>
  <si>
    <t>赵雷</t>
  </si>
  <si>
    <t>（1）校级五四红旗团支部0.5分（2）心理健康讲座0.2分（3）防电信网络诈骗讲座0.2分 （4）先进团支部0.25分</t>
  </si>
  <si>
    <t>学者面对面</t>
  </si>
  <si>
    <t>（1）丁颖杯院赛第一名0.5分（2）李锦记0.2分（3）实验技能大赛0.2分（4）广东省食品学会优秀论文奖1.5分（5）广东农产品加工产业发展现状与趋势讲座0.2分（6）研究生学术论坛决赛0.2分（7）学者面对面0.2分（8）中文文章一篇5分</t>
  </si>
  <si>
    <t>中文期刊无检索证明，学者面对面集体分，丁颖杯＋0.6</t>
  </si>
  <si>
    <t>（1）食品学院研究生女子篮球选拔赛0.2分；（2）食品学院研究生乒乓球队选拔赛0.2分（3）定向越野初赛女子团体赛0.2分（4）院运会女子100米初赛0.2分</t>
  </si>
  <si>
    <t>9.95分</t>
  </si>
  <si>
    <t>李家旭</t>
  </si>
  <si>
    <t>（1）讲座 ，食品大讲堂，2022.11.02，腾讯会议  0.2分；
（2）线下宣讲会，防电信网络诈骗专场，2023.04.20，0.2分（3）先进团支部0.2</t>
  </si>
  <si>
    <t>（1）讲座 ，食品大讲堂，2022.11.02，腾讯会议  0.2分；
（2）线下宣讲会，防电信网络诈骗专场，2023.04.20，0.2分（3）先进团支部0.25</t>
  </si>
  <si>
    <t>公开发明专利一项（标题：一种降低槟榔碱毒性的九香虫多肽及其应用；申请公布号：CN116377006A）</t>
  </si>
  <si>
    <t>（1）趣味运动会，0.2分；
（2）乒乓球队选拔，0.2分</t>
  </si>
  <si>
    <t>先进团支部0.25</t>
  </si>
  <si>
    <t>李光耀</t>
  </si>
  <si>
    <t>（1）2022-2023学年食品学院研究生“青年大学习”先进团支部 0.25分 （2）2021级硕士8班宣传委员 2分（3）2022年11月27日心理健康讲座参与 0.2分（4）2023年4月20日防电信网络诈骗研究生专场宣讲会参与 0.2分（5）华南农业大学学习党的二十大精神易班知识竞赛参与0.2分</t>
  </si>
  <si>
    <r>
      <rPr>
        <sz val="12"/>
        <color rgb="FF000000"/>
        <rFont val="宋体"/>
        <charset val="134"/>
      </rPr>
      <t>（1）</t>
    </r>
    <r>
      <rPr>
        <sz val="7"/>
        <color rgb="FF000000"/>
        <rFont val="宋体"/>
        <charset val="134"/>
      </rPr>
      <t xml:space="preserve">  </t>
    </r>
    <r>
      <rPr>
        <sz val="12"/>
        <color rgb="FF000000"/>
        <rFont val="宋体"/>
        <charset val="134"/>
      </rPr>
      <t>食品学院第十二届综述大赛参与 0.2分（2）  2022年11月2日食品大讲堂参与 0.2分（3）2022年12月14日广东农产品加工产业发展现状与趋势讲座参与 0.2分</t>
    </r>
  </si>
  <si>
    <r>
      <rPr>
        <sz val="12"/>
        <color rgb="FF000000"/>
        <rFont val="宋体"/>
        <charset val="134"/>
      </rPr>
      <t>（1）</t>
    </r>
    <r>
      <rPr>
        <sz val="7"/>
        <color rgb="FF000000"/>
        <rFont val="宋体"/>
        <charset val="134"/>
      </rPr>
      <t xml:space="preserve">  </t>
    </r>
    <r>
      <rPr>
        <sz val="12"/>
        <color rgb="FF000000"/>
        <rFont val="宋体"/>
        <charset val="134"/>
      </rPr>
      <t>参与食品学院定向越野百米赛男子组第二名</t>
    </r>
    <r>
      <rPr>
        <sz val="10.5"/>
        <color rgb="FF000000"/>
        <rFont val="宋体"/>
        <charset val="134"/>
      </rPr>
      <t xml:space="preserve"> </t>
    </r>
    <r>
      <rPr>
        <sz val="12"/>
        <color rgb="FF000000"/>
        <rFont val="宋体"/>
        <charset val="134"/>
      </rPr>
      <t xml:space="preserve"> 0.9分；（2）  参与校级定向越野百米赛  0.3分；（3）  食品学院乒乓球队选拔赛参与  0.2分；（4）  食品学院院运会男子立定跳远参与  0.2分（5）  食品学院院运会男子铅球参与  0.2分（6）2023年华南农业大学研究生趣味运动会参与 0.2分</t>
    </r>
  </si>
  <si>
    <r>
      <rPr>
        <sz val="11"/>
        <color rgb="FF000000"/>
        <rFont val="宋体"/>
        <charset val="134"/>
      </rPr>
      <t>（1）</t>
    </r>
    <r>
      <rPr>
        <sz val="7"/>
        <color rgb="FF000000"/>
        <rFont val="宋体"/>
        <charset val="134"/>
      </rPr>
      <t xml:space="preserve">  </t>
    </r>
    <r>
      <rPr>
        <sz val="12"/>
        <color rgb="FF000000"/>
        <rFont val="宋体"/>
        <charset val="134"/>
      </rPr>
      <t>参与食品学院定向越野百米赛男子组第二名</t>
    </r>
    <r>
      <rPr>
        <sz val="10.5"/>
        <color rgb="FF000000"/>
        <rFont val="宋体"/>
        <charset val="134"/>
      </rPr>
      <t xml:space="preserve"> </t>
    </r>
    <r>
      <rPr>
        <sz val="12"/>
        <color rgb="FF000000"/>
        <rFont val="宋体"/>
        <charset val="134"/>
      </rPr>
      <t xml:space="preserve"> 0.9分；（3）  食品学院乒乓球队选拔赛参与  0.2分；（4）  食品学院院运会男子立定跳远参与  0.2分</t>
    </r>
    <r>
      <rPr>
        <b/>
        <sz val="12"/>
        <color rgb="FFFF0000"/>
        <rFont val="宋体"/>
        <charset val="134"/>
      </rPr>
      <t>（同一比赛，不同项目未获奖只加一次参与）</t>
    </r>
    <r>
      <rPr>
        <sz val="12"/>
        <color rgb="FF000000"/>
        <rFont val="宋体"/>
        <charset val="134"/>
      </rPr>
      <t>（6）2023年华南农业大学研究生趣味运动会参与 0.2分</t>
    </r>
  </si>
  <si>
    <r>
      <rPr>
        <sz val="11"/>
        <color rgb="FF000000"/>
        <rFont val="宋体"/>
        <charset val="134"/>
      </rPr>
      <t>（1）</t>
    </r>
    <r>
      <rPr>
        <sz val="7"/>
        <color rgb="FF000000"/>
        <rFont val="宋体"/>
        <charset val="134"/>
      </rPr>
      <t xml:space="preserve">  </t>
    </r>
    <r>
      <rPr>
        <sz val="12"/>
        <color rgb="FF000000"/>
        <rFont val="宋体"/>
        <charset val="134"/>
      </rPr>
      <t>参与食品学院定向越野百米赛男子组第二名</t>
    </r>
    <r>
      <rPr>
        <sz val="10.5"/>
        <color rgb="FF000000"/>
        <rFont val="宋体"/>
        <charset val="134"/>
      </rPr>
      <t xml:space="preserve"> </t>
    </r>
    <r>
      <rPr>
        <sz val="12"/>
        <color rgb="FF000000"/>
        <rFont val="宋体"/>
        <charset val="134"/>
      </rPr>
      <t xml:space="preserve"> 0.9分（一边校赛，一边院级得奖，只加得奖分）；（3）  食品学院乒乓球队选拔赛参与  0.2分；</t>
    </r>
    <r>
      <rPr>
        <sz val="12"/>
        <color rgb="FFFF0000"/>
        <rFont val="宋体"/>
        <charset val="134"/>
      </rPr>
      <t xml:space="preserve"> </t>
    </r>
    <r>
      <rPr>
        <sz val="12"/>
        <color rgb="FF000000"/>
        <rFont val="宋体"/>
        <charset val="134"/>
      </rPr>
      <t>（4）  食品学院院运会男子立定跳远参与  0.2分（6）2023年华南农业大学研究生趣味运动会参与 0.2分</t>
    </r>
  </si>
  <si>
    <t>龚兴鑫</t>
  </si>
  <si>
    <t>林晓蓉</t>
  </si>
  <si>
    <r>
      <rPr>
        <sz val="12"/>
        <color theme="1"/>
        <rFont val="宋体"/>
        <charset val="134"/>
      </rPr>
      <t xml:space="preserve">（1）院级先进团支部称号 0.25分 </t>
    </r>
    <r>
      <rPr>
        <sz val="11"/>
        <color rgb="FF000000"/>
        <rFont val="宋体"/>
        <charset val="134"/>
      </rPr>
      <t xml:space="preserve">
（2）第十三届迎新杯书画大赛参与 0.2分
（3）心理健康讲座参与 0.2分
（4）防电信网络诈骗线下宣讲会参与 0.2分
（5）2022年11月2日食品大讲堂参与 0.2分
（6）食品安全科普大赛观众参与 0.2分
（7）“四院联合心理知识竞赛”参与 0.2分</t>
    </r>
  </si>
  <si>
    <t>（1）院级先进团支部称号 0.25分 
（2）第十三届迎新杯书画大赛参与 0.2分
（3）心理健康讲座参与 0.2分
（4）防电信网络诈骗线下宣讲会参与 0.2分
（5）2022年11月2日食品大讲堂参与 0.2分
（6）食品安全科普大赛观众参与 0.2分
（7）“四院联合心理知识竞赛”参与 0.2分</t>
  </si>
  <si>
    <t>（1）食品学院第12届综述大赛参与 0.2分
（2）广东农产品加工产业发展现状与趋势讲座参与 0.2分</t>
  </si>
  <si>
    <t>（1）定向越野积分赛第一名 1分
（2）易班嘉年华定向越野活动一等奖 1分
（3）第二期荧光夜跑参与，0.2分
（4）第二届夜间定向超级迷宫定向赛参与，0.2分
（5）趣味运动会参与，0.2分
（6）篮球选拔参与，0.2分
（7）乒乓球选拔参与，0.2分
（8）食品学院院运会参与，0.2分</t>
  </si>
  <si>
    <t>集体分达到上限</t>
  </si>
  <si>
    <t>朱晓璇</t>
  </si>
  <si>
    <t>王洁</t>
  </si>
  <si>
    <r>
      <rPr>
        <sz val="12"/>
        <color theme="1"/>
        <rFont val="宋体"/>
        <charset val="134"/>
      </rPr>
      <t xml:space="preserve">（1）华南农业大学红十字会“救护营”活动  参与 0.2分
（2）防电信网络诈骗研究生专场宣讲会    参与 0.2分
（3）第二十一届初级卫生知识擂台赛活动    参与 0.2分
</t>
    </r>
    <r>
      <rPr>
        <sz val="11"/>
        <color rgb="FFFF0000"/>
        <rFont val="宋体"/>
        <charset val="134"/>
      </rPr>
      <t>（4）第二十一届初级卫生知识擂台赛决赛观众活动     参与 0.2分（删除，同类活动）</t>
    </r>
    <r>
      <rPr>
        <sz val="11"/>
        <color theme="1"/>
        <rFont val="宋体"/>
        <charset val="134"/>
      </rPr>
      <t xml:space="preserve">
（5）第八届青春同伴教育微电影大赛活动证明    参与  0.2分
（6）2022—2023学年华南农业大学红十字会论坛剧场活动  参与 0.2分
（7）研究生线上宿舍打卡活动    参与    0.2分
（8）“先进团支部”    参与  0.25分</t>
    </r>
  </si>
  <si>
    <r>
      <rPr>
        <sz val="11"/>
        <color theme="1"/>
        <rFont val="宋体"/>
        <charset val="134"/>
      </rPr>
      <t xml:space="preserve">（1）华南农业大学红十字会“救护营”活动  参与 0.2分
（2）防电信网络诈骗研究生专场宣讲会    参与 0.2分
（3）第二十一届初级卫生知识擂台赛活动    参与 0.2分
</t>
    </r>
    <r>
      <rPr>
        <sz val="11"/>
        <color rgb="FFFF0000"/>
        <rFont val="宋体"/>
        <charset val="134"/>
      </rPr>
      <t>（4）第二十一届初级卫生知识擂台赛决赛观众活动     参与 0.2分（删除，同类活动）</t>
    </r>
    <r>
      <rPr>
        <sz val="11"/>
        <color theme="1"/>
        <rFont val="宋体"/>
        <charset val="134"/>
      </rPr>
      <t xml:space="preserve">
（5）第八届青春同伴教育微电影大赛活动证明    参与  0.2分
（6）2022—2023学年华南农业大学红十字会论坛剧场活动  参与 0.2分
（7）研究生线上宿舍打卡活动    参与    0.2分
（8）“先进团支部”    参与  0.25分</t>
    </r>
  </si>
  <si>
    <t>（1）第十五届实验技能创新大赛    参与   0.2分
（2）食品大讲堂第十七期讲座   参与  0.2分
（3）2022 年11月10日专利辅导讲座    参与    0.2分
（4）参加讲座表面增强拉基底制备及应用研究    参与  0.2分</t>
  </si>
  <si>
    <t xml:space="preserve">（1）华农定向越野初赛 参与 华农 0.2分
（2）华南农业大学研究生趣味运动会 参与 燕山运动场 0.2分
（3）第三届夜间迷宫接力赛参赛   参与   东区运动场  0.2分
（4）华南农业大学足球协会举办的“院际杯”足球赛活动    校级2等奖  1.6分
（5）第二期荧光夜跑活动证明    参与 0.2分  </t>
  </si>
  <si>
    <t>周李姿</t>
  </si>
  <si>
    <t>柳春红</t>
  </si>
  <si>
    <t>3.35分</t>
  </si>
  <si>
    <t xml:space="preserve">（1）2023 所在班集体获得“五四红旗”校级集体荣誉表彰 0.5分
（2）2022-2023 任食品质量与安全研究生第三党支部组织委员 2分
（3）2023.03.30 学者面对面 0.2分
（4）2022.11.27 心理健康讲座 0.2分
（5）2023.04.20 防电信诈骗网络研究生专场宣讲会 0.2分
（6）2023 所在班集体获得“先进团支部”集体荣誉表彰 0.25分
</t>
  </si>
  <si>
    <t xml:space="preserve">（1）2023．06.06 第十七期食品大讲堂 0.2分
（2）2022.12.14 广东农产品加工产业发展现状与趋势讲座 0.2分
</t>
  </si>
  <si>
    <t xml:space="preserve">（1）2022 年食品学院研究生女子篮球选拔赛 0.2分
（2）2023 定向越野初赛 0.2分
（3）2023 第二期荧光夜跑 0.2分
</t>
  </si>
  <si>
    <t>4.35分</t>
  </si>
  <si>
    <t>张妍</t>
  </si>
  <si>
    <t>（1）班级心理委员 2分 （2）心理健康讲座 0.2分；（3）2022-2023年华南农业大学研究生线上宿舍打卡 0.2；（4）2021-2022年度华南农业大学五四红旗团支部 0.5；(5)2022-2023学年食品学院研究生“青年大学习”先进团支部 0.25</t>
  </si>
  <si>
    <t>（1）研究生学术论坛决赛讲座 0.2；（2）食品学院第12届综述大赛参与 0.2分；（3）广东农产品加工产业发展现状与趋势讲座 0.2；</t>
  </si>
  <si>
    <r>
      <rPr>
        <sz val="11"/>
        <color rgb="FF000000"/>
        <rFont val="宋体"/>
        <charset val="134"/>
      </rPr>
      <t>（1）参与2022年食品学院研究生女子篮球选拔赛</t>
    </r>
    <r>
      <rPr>
        <sz val="10"/>
        <color rgb="FF000000"/>
        <rFont val="宋体"/>
        <charset val="134"/>
      </rPr>
      <t xml:space="preserve"> </t>
    </r>
    <r>
      <rPr>
        <sz val="12"/>
        <color rgb="FF000000"/>
        <rFont val="宋体"/>
        <charset val="134"/>
      </rPr>
      <t xml:space="preserve"> 0.2分；（2）参与2022年食品学院研究生乒乓球队选拔赛</t>
    </r>
    <r>
      <rPr>
        <sz val="10"/>
        <color rgb="FF000000"/>
        <rFont val="宋体"/>
        <charset val="134"/>
      </rPr>
      <t xml:space="preserve"> </t>
    </r>
    <r>
      <rPr>
        <sz val="12"/>
        <color rgb="FF000000"/>
        <rFont val="宋体"/>
        <charset val="134"/>
      </rPr>
      <t xml:space="preserve"> 0.2分；</t>
    </r>
  </si>
  <si>
    <r>
      <rPr>
        <sz val="11"/>
        <color rgb="FF000000"/>
        <rFont val="宋体"/>
        <charset val="134"/>
      </rPr>
      <t>（1）参与2022年食品学院研究生女子篮球选拔赛</t>
    </r>
    <r>
      <rPr>
        <sz val="10"/>
        <color rgb="FFFF0000"/>
        <rFont val="宋体"/>
        <charset val="134"/>
      </rPr>
      <t xml:space="preserve"> </t>
    </r>
    <r>
      <rPr>
        <sz val="12"/>
        <color rgb="FFFF0000"/>
        <rFont val="宋体"/>
        <charset val="134"/>
      </rPr>
      <t xml:space="preserve"> 0.2分；（2）参与2022年食品学院研究生乒乓球队选拔赛</t>
    </r>
    <r>
      <rPr>
        <sz val="10"/>
        <color rgb="FFFF0000"/>
        <rFont val="宋体"/>
        <charset val="134"/>
      </rPr>
      <t xml:space="preserve"> </t>
    </r>
    <r>
      <rPr>
        <sz val="12"/>
        <color rgb="FFFF0000"/>
        <rFont val="宋体"/>
        <charset val="134"/>
      </rPr>
      <t xml:space="preserve"> 0.2分；</t>
    </r>
  </si>
  <si>
    <r>
      <rPr>
        <sz val="11"/>
        <color rgb="FF000000"/>
        <rFont val="宋体"/>
        <charset val="134"/>
      </rPr>
      <t>（1）参与2022年食品学院研究生女子篮球选拔赛</t>
    </r>
    <r>
      <rPr>
        <sz val="10"/>
        <color rgb="FF0070C0"/>
        <rFont val="宋体"/>
        <charset val="134"/>
      </rPr>
      <t xml:space="preserve"> </t>
    </r>
    <r>
      <rPr>
        <sz val="12"/>
        <color rgb="FF0070C0"/>
        <rFont val="宋体"/>
        <charset val="134"/>
      </rPr>
      <t xml:space="preserve"> 0.2分；（2）参与2022年食品学院研究生乒乓球队选拔赛</t>
    </r>
    <r>
      <rPr>
        <sz val="10"/>
        <color rgb="FF0070C0"/>
        <rFont val="宋体"/>
        <charset val="134"/>
      </rPr>
      <t xml:space="preserve"> </t>
    </r>
    <r>
      <rPr>
        <sz val="12"/>
        <color rgb="FF0070C0"/>
        <rFont val="宋体"/>
        <charset val="134"/>
      </rPr>
      <t xml:space="preserve"> 0.2分；</t>
    </r>
  </si>
  <si>
    <t>谢镓祺</t>
  </si>
  <si>
    <t>（1）硕士6班宣传委员 2分；（2）食品学院先进团支部 0.25分 ；（3）食品学院“五四红旗”团支部 0.25分 ；（4）6月8日学术论坛 0.2；（5）食品大讲坛第17期 0.2；（6）防电信网络诈骗研究生专场 0.2分；</t>
  </si>
  <si>
    <t>（1）硕士6班宣传委员 2分；（2）食品学院先进团支部 0.25分 ；（3）食品学院“五四红旗”团支部 0.25分 ；（4）防电信网络诈骗研究生专场 0.2分；</t>
  </si>
  <si>
    <t>0分</t>
  </si>
  <si>
    <t xml:space="preserve"> （1）6月8日学术论坛 0.2；（2）食品大讲坛第17期 0.2；</t>
  </si>
  <si>
    <t>1.2022食品学院研究生乒乓球选拔赛 0.2分；2.2022食品学院运动会100m 0.2分；3.2022食品学院研究生男子篮球选拔赛 0.2分；4.2022定向越野团队赛 0.2分；疫情线上文体打卡 0.2分</t>
  </si>
  <si>
    <t>莫哲淇</t>
  </si>
  <si>
    <t>宋明月</t>
  </si>
  <si>
    <t>（1）先进团支部 0.25分 （2）班级组织委员 2分 ；（3）“心理健康”讲座 0.2分；</t>
  </si>
  <si>
    <t>（1）食品学院第十二届综述大赛参与 0.2分；（2） “第十七期食品大讲座” 0.2分；</t>
  </si>
  <si>
    <t xml:space="preserve">（1） 参与食品学院院运会女子仰卧起坐项目比赛 2022/10/20 0.2分； 
（2） 参加食品学院乒乓球选拔赛 2022/9/23  0.2分；
（3） 参加第65届定向越野选拔赛（团队赛） 2022/11/6 0.2分；
（4） 参加趣味运动会 2023/5/28 华山体育馆 0.2分；
（5） 参加荧光夜跑 2023/6/11 华山体育场 0.2分；
（6） 参加线上文体打卡活动——体育打卡  2023/3/2 0.2分；
（7） 参加线上文体打卡活动——音乐打卡 2023/3/2 0.2分。
</t>
  </si>
  <si>
    <r>
      <rPr>
        <sz val="11"/>
        <color rgb="FF000000"/>
        <rFont val="宋体"/>
        <charset val="134"/>
      </rPr>
      <t>（1） 参与食品学院院运会女子仰卧起坐项目比赛 2022/10/20 0.2分； 
（2） 参加食品学院乒乓球选拔赛 2022/9/23  0.2分；
（3） 参加第65届定向越野选拔赛（团队赛） 2022/11/6 0.2分；
（4） 参加趣味运动会 2023/5/28 华山体育馆 0.2分；
（5） 参加荧光夜跑 2023/6/11 华山体育场 0.2分；
（6） 参加线上文体打卡活动——体育打卡  2023/3/2 0.2分；</t>
    </r>
    <r>
      <rPr>
        <b/>
        <sz val="11"/>
        <color rgb="FFFF0000"/>
        <rFont val="宋体"/>
        <charset val="134"/>
      </rPr>
      <t>(重复加分)</t>
    </r>
    <r>
      <rPr>
        <sz val="11"/>
        <color rgb="FF000000"/>
        <rFont val="宋体"/>
        <charset val="134"/>
      </rPr>
      <t xml:space="preserve">
</t>
    </r>
  </si>
  <si>
    <t>李艳新</t>
  </si>
  <si>
    <t>李璐</t>
  </si>
  <si>
    <t>（1）2022年11月2日食品大讲堂  0.2分
（2）2022年11月27日心理健康讲座 0.2分
（3）“翰墨书正气，丹青展宏图”第十三届迎新杯书画大赛  0.2分
（4）“但愿人长久、热血注心田”血液知识讲座  0.2分
（5）2023年4月20日防电信网络诈骗研究生专场宣讲会线下  0.2分
（6）2022-2023学年食品学院研究生“青年大学习”先进团支部0.25分</t>
  </si>
  <si>
    <t xml:space="preserve">（1）食品学院第十二届综述大赛  0.2分
（2）2022年11月10日专利辅导讲座  0.2分
（3）第十七期食品大讲堂  0.2分
（4）2022年“丁颖杯”发明创意大赛  0.2分
（5）2023年4月27日食品安全科普作品创作大赛（决赛）  0.2分
</t>
  </si>
  <si>
    <t xml:space="preserve">（1）食品学院第十二届综述大赛  0.2分
（2）2022年11月10日专利辅导讲座  0.2分
（3）第十七期食品大讲堂  0.2分
（4）2022年“丁颖杯”发明创意大赛  0.2分
</t>
  </si>
  <si>
    <t>（1）2022年食品学院研究生女子篮球选拔赛  0.2分
（2）2022年食品学院研究生乒乓球队选拔赛  0.2分
（3）2022年华南农业大学第65届运动会定向越野第六名  0.5分
（4）2023易班嘉年华定向越野三等奖  0.5分
（5）4月8日“爱地球，爱跑步”荧光夜跑  0.2分
（6）6月11日华南农业大学第二期研究生荧光夜跑  0.2分
（7）食品学院第28届田径运动会跳远  0.2分</t>
  </si>
  <si>
    <t>赵一冰</t>
  </si>
  <si>
    <t>王涓</t>
  </si>
  <si>
    <t>五四红旗团支部 0.5分；参加2023年4月20日防电信网络诈骗研究生专场宣讲会线0.2分；2022-2023学年食品学院研究生“青年大学习”先进团支部 0.25分</t>
  </si>
  <si>
    <t>食品学院综述大赛参与 0.2分；2022-2023 年度华南农业大学研究生文献综述大赛二等奖 3分</t>
  </si>
  <si>
    <t>2022-2023 年度华南农业大学研究生文献综述大赛二等奖 3分（参与和获奖不重复加分）</t>
  </si>
  <si>
    <t>2022-2023 年度华南农业大学研究生文献综述大赛二等奖 3分</t>
  </si>
  <si>
    <t>谢函颖</t>
  </si>
  <si>
    <t>19878347716</t>
  </si>
  <si>
    <t>赵力超</t>
  </si>
  <si>
    <t>（1）2022-2023年度“五四红旗团支部”称号  0.5分；（2）先进团支部  0.25分</t>
  </si>
  <si>
    <t>(1)参与食品学院水运会女生50m蛙泳项目第4名  0.7分；（2）参与食品学院水运会混合自由泳4*50m接力第4名  0.7分；  （3）参与2023年易班嘉年华定向越野活动一等奖  1分；（4）参与2023年华南农业大学第二期研究生荧光夜跑活动  0.2分；（5）参与2023年华南农业大学研究生趣味运动会  0.2分；（6）参与2023丁颖礼堂高福讲座报告  0.2分；（7）参与线上文体活动打卡   0.2分</t>
  </si>
  <si>
    <t>吴珂珂</t>
  </si>
  <si>
    <t>向红</t>
  </si>
  <si>
    <t>（1）11月2日食品大讲堂 0.2分 （2）11月27日心理健康讲座 0.2分 （3）食品安全科普大赛 0.2分 （4）反电信网络诈骗研究生专场宣讲会0.2分（5）华南农业大学线上文体音乐打卡活动0.2分（6）平安华农线上国家安全知识竞赛活动0.2分（7）研究生线上宿舍体育打卡活动0.2分 （8）先进团支部 0.25分（9）获得院级“优秀五四红旗团支部”0.25分</t>
  </si>
  <si>
    <t>（1）11月2日食品大讲堂 0.2分 （2）11月27日心理健康讲座 0.2分 （3）食品安全科普大赛 0.2分 （4）反电信网络诈骗研究生专场宣讲会0.2分（5）华南农业大学线上文体音乐打卡活动0.2分（6）平安华农线上国家安全知识竞赛活动0.2分（7）先进团支部 0.25分（8）获得院级“优秀五四红旗团支部”0.25分</t>
  </si>
  <si>
    <t>（1）食品学院第十二届综述大赛参与 0.2分（2）广东农产品加工产业发展现状与趋势 0.2分（3）学者面对面 0.2分（4）合理膳食，健康人生0.2分</t>
  </si>
  <si>
    <t>（1）参与食品学院乒乓球队选拔赛 0.2分；（2）参与食品学院院运会径赛 0.2分；（3）华南农业大学定向越野选拔赛初赛加分 0.2分；（4）华南农业大学第二期研究生荧光夜跑 0.2分；（5）易班嘉年华定向越野活动三等 0.5分；</t>
  </si>
  <si>
    <t>“研究生线上宿舍体育打卡活动”有重复</t>
  </si>
  <si>
    <t>易思嘉</t>
  </si>
  <si>
    <t>15914527472</t>
  </si>
  <si>
    <t>徐振林</t>
  </si>
  <si>
    <t>（1）2022-2023年度华南农业大学“五四红旗团支部” 0.5分
（2）4.20防电信诈骗讲座 0.2分；
（3）四院联合心理知识竞赛 0.2分；
（4）线上文体打卡活动中的线上音乐打卡 0.2分；（5）食品学院先进团支部0.25分</t>
  </si>
  <si>
    <t>同个活动只加一次获奖分数</t>
  </si>
  <si>
    <t>（1）6月8日研究生学术论坛决赛 0.2分；
（2）食品学院第十二届综述大赛参赛 0.2分；
（3）3.15学者面对面 0.2分；
（4）3.30学者面对面 0.2分.</t>
  </si>
  <si>
    <r>
      <rPr>
        <sz val="14"/>
        <rFont val="宋体"/>
        <charset val="134"/>
      </rPr>
      <t xml:space="preserve">（1）参与2022年院运会田赛女子铅球 0.2分；
（2）参与食品学院定向越野初赛获得团队赛女子组第二名 0.9分；
</t>
    </r>
    <r>
      <rPr>
        <sz val="12"/>
        <color rgb="FFFF0000"/>
        <rFont val="宋体"/>
        <charset val="134"/>
      </rPr>
      <t>（3）参与华南农业大学定向越野比赛 0.3分；</t>
    </r>
    <r>
      <rPr>
        <sz val="12"/>
        <color theme="1"/>
        <rFont val="宋体"/>
        <charset val="134"/>
      </rPr>
      <t xml:space="preserve"> 
2022年乒乓球队选拔赛 0.2分。</t>
    </r>
  </si>
  <si>
    <r>
      <rPr>
        <sz val="11"/>
        <color rgb="FF000000"/>
        <rFont val="宋体"/>
        <charset val="134"/>
      </rPr>
      <t xml:space="preserve">（1）参与2022年院运会田赛女子铅球 0.2分；
（2）参与食品学院定向越野初赛获得团队赛女子组第二名 0.9分；
</t>
    </r>
    <r>
      <rPr>
        <sz val="12"/>
        <color theme="1"/>
        <rFont val="宋体"/>
        <charset val="134"/>
      </rPr>
      <t xml:space="preserve">
2022年乒乓球队选拔赛 0.2分。</t>
    </r>
  </si>
  <si>
    <t>同一个活动一次获奖一次参与只加获奖分数</t>
  </si>
  <si>
    <t>刘欣芊</t>
  </si>
  <si>
    <t>王杰</t>
  </si>
  <si>
    <t>1.6分</t>
  </si>
  <si>
    <t>（1）先进团支部0.25分；（2）22.11.2食品大讲堂0.2分；（3）22.10.30四院联合心理竞赛；（4）“学习二十大”主题手账活动三等奖0.2分；（5）2022年实验技能创新大赛0.2分；（6）23.2.14假期21天读书活动0.15分；（7）23.4.20防电信诈骗宣讲会0.2分；（8）23.4.27食品安全科普大赛（决赛）观众0.2分</t>
  </si>
  <si>
    <r>
      <rPr>
        <sz val="12"/>
        <color theme="1"/>
        <rFont val="宋体"/>
        <charset val="134"/>
      </rPr>
      <t>（1）先进团支部0.25分；（2）22.11.2食品大讲堂0.2分；（3）22.10.30四院联合心理竞赛；（4）“学习二十大”主题手账活动三等奖0.2分；（5）2022年实验技能创新大赛0.2分；（6）23.2.14假期21天读书活动0.15分；（7）23.4.20防电信诈骗宣讲会0.2分；（</t>
    </r>
    <r>
      <rPr>
        <strike/>
        <sz val="12"/>
        <color rgb="FFFF0000"/>
        <rFont val="宋体"/>
        <charset val="134"/>
      </rPr>
      <t>8）23.4.27食品安全科普大赛（决赛）观众0.2分（集体活动最高分数为1分）</t>
    </r>
  </si>
  <si>
    <t>（1）食品学院第12届综述大赛0.2分；（2）22.12.14农产品加工讲座0.2分；（3）23.5.19营养讲座0.2分</t>
  </si>
  <si>
    <t>（1）食品学院院运会女子100m比赛0.2分；（2）2022年食品学院女子篮球选拔0.2分；（3）2022年乒乓球队选拔赛0.2分；（4）定向越野0.2分；（5）第二期荧光夜跑0.2分；（6）易班嘉年华定向越野0.2分；（7）第二届夜间超级迷宫定向越野0.2分</t>
  </si>
  <si>
    <t>许婉婷</t>
  </si>
  <si>
    <t>邹苑</t>
  </si>
  <si>
    <r>
      <rPr>
        <sz val="11"/>
        <color theme="1"/>
        <rFont val="宋体"/>
        <charset val="134"/>
      </rPr>
      <t>线上文体打卡活动参与</t>
    </r>
    <r>
      <rPr>
        <sz val="11"/>
        <color theme="1"/>
        <rFont val="宋体"/>
        <charset val="134"/>
      </rPr>
      <t xml:space="preserve">  0.2</t>
    </r>
    <r>
      <rPr>
        <sz val="11"/>
        <color theme="1"/>
        <rFont val="宋体"/>
        <charset val="134"/>
      </rPr>
      <t>分</t>
    </r>
    <r>
      <rPr>
        <sz val="11"/>
        <color theme="1"/>
        <rFont val="宋体"/>
        <charset val="134"/>
      </rPr>
      <t>，</t>
    </r>
    <r>
      <rPr>
        <sz val="11"/>
        <color rgb="FFFF0000"/>
        <rFont val="宋体"/>
        <charset val="134"/>
      </rPr>
      <t>先进团支部0.25分</t>
    </r>
  </si>
  <si>
    <r>
      <rPr>
        <sz val="11"/>
        <color theme="1"/>
        <rFont val="宋体"/>
        <charset val="134"/>
      </rPr>
      <t>线上文体打卡活动参与</t>
    </r>
    <r>
      <rPr>
        <sz val="11"/>
        <color theme="1"/>
        <rFont val="宋体"/>
        <charset val="134"/>
      </rPr>
      <t xml:space="preserve">  0.2</t>
    </r>
    <r>
      <rPr>
        <sz val="11"/>
        <color theme="1"/>
        <rFont val="宋体"/>
        <charset val="134"/>
      </rPr>
      <t>分，</t>
    </r>
    <r>
      <rPr>
        <sz val="11"/>
        <color rgb="FFFF0000"/>
        <rFont val="宋体"/>
        <charset val="134"/>
      </rPr>
      <t>先进团支部</t>
    </r>
    <r>
      <rPr>
        <sz val="11"/>
        <color rgb="FFFF0000"/>
        <rFont val="宋体"/>
        <charset val="134"/>
      </rPr>
      <t>0.25</t>
    </r>
    <r>
      <rPr>
        <sz val="11"/>
        <color rgb="FFFF0000"/>
        <rFont val="宋体"/>
        <charset val="134"/>
      </rPr>
      <t>分</t>
    </r>
  </si>
  <si>
    <r>
      <rPr>
        <sz val="11"/>
        <color theme="1"/>
        <rFont val="宋体"/>
        <charset val="134"/>
      </rPr>
      <t>(1)</t>
    </r>
    <r>
      <rPr>
        <sz val="11"/>
        <color theme="1"/>
        <rFont val="宋体"/>
        <charset val="134"/>
      </rPr>
      <t>食品大讲堂第十七期</t>
    </r>
    <r>
      <rPr>
        <sz val="11"/>
        <color theme="1"/>
        <rFont val="宋体"/>
        <charset val="134"/>
      </rPr>
      <t xml:space="preserve">  0.2</t>
    </r>
    <r>
      <rPr>
        <sz val="11"/>
        <color theme="1"/>
        <rFont val="宋体"/>
        <charset val="134"/>
      </rPr>
      <t>分；</t>
    </r>
    <r>
      <rPr>
        <sz val="11"/>
        <color theme="1"/>
        <rFont val="宋体"/>
        <charset val="134"/>
      </rPr>
      <t>(2)2022</t>
    </r>
    <r>
      <rPr>
        <sz val="11"/>
        <color theme="1"/>
        <rFont val="宋体"/>
        <charset val="134"/>
      </rPr>
      <t>年</t>
    </r>
    <r>
      <rPr>
        <sz val="11"/>
        <color theme="1"/>
        <rFont val="宋体"/>
        <charset val="134"/>
      </rPr>
      <t>12</t>
    </r>
    <r>
      <rPr>
        <sz val="11"/>
        <color theme="1"/>
        <rFont val="宋体"/>
        <charset val="134"/>
      </rPr>
      <t>月</t>
    </r>
    <r>
      <rPr>
        <sz val="11"/>
        <color theme="1"/>
        <rFont val="宋体"/>
        <charset val="134"/>
      </rPr>
      <t>14</t>
    </r>
    <r>
      <rPr>
        <sz val="11"/>
        <color theme="1"/>
        <rFont val="宋体"/>
        <charset val="134"/>
      </rPr>
      <t>日广东农产品加工产业发展现状与趋势讲座</t>
    </r>
    <r>
      <rPr>
        <sz val="11"/>
        <color theme="1"/>
        <rFont val="宋体"/>
        <charset val="134"/>
      </rPr>
      <t xml:space="preserve">  0.2</t>
    </r>
    <r>
      <rPr>
        <sz val="11"/>
        <color theme="1"/>
        <rFont val="宋体"/>
        <charset val="134"/>
      </rPr>
      <t>分；</t>
    </r>
    <r>
      <rPr>
        <sz val="11"/>
        <color theme="1"/>
        <rFont val="宋体"/>
        <charset val="134"/>
      </rPr>
      <t>(3)2022</t>
    </r>
    <r>
      <rPr>
        <sz val="11"/>
        <color theme="1"/>
        <rFont val="宋体"/>
        <charset val="134"/>
      </rPr>
      <t>年</t>
    </r>
    <r>
      <rPr>
        <sz val="11"/>
        <color theme="1"/>
        <rFont val="宋体"/>
        <charset val="134"/>
      </rPr>
      <t>11</t>
    </r>
    <r>
      <rPr>
        <sz val="11"/>
        <color theme="1"/>
        <rFont val="宋体"/>
        <charset val="134"/>
      </rPr>
      <t>月</t>
    </r>
    <r>
      <rPr>
        <sz val="11"/>
        <color theme="1"/>
        <rFont val="宋体"/>
        <charset val="134"/>
      </rPr>
      <t>10</t>
    </r>
    <r>
      <rPr>
        <sz val="11"/>
        <color theme="1"/>
        <rFont val="宋体"/>
        <charset val="134"/>
      </rPr>
      <t>日专利辅导讲座</t>
    </r>
    <r>
      <rPr>
        <sz val="11"/>
        <color theme="1"/>
        <rFont val="宋体"/>
        <charset val="134"/>
      </rPr>
      <t xml:space="preserve">  0.2</t>
    </r>
    <r>
      <rPr>
        <sz val="11"/>
        <color theme="1"/>
        <rFont val="宋体"/>
        <charset val="134"/>
      </rPr>
      <t>分；</t>
    </r>
    <r>
      <rPr>
        <sz val="11"/>
        <color theme="1"/>
        <rFont val="宋体"/>
        <charset val="134"/>
      </rPr>
      <t>(4)</t>
    </r>
    <r>
      <rPr>
        <sz val="11"/>
        <color theme="1"/>
        <rFont val="宋体"/>
        <charset val="134"/>
      </rPr>
      <t>食品学院第十二届综述大赛参与</t>
    </r>
    <r>
      <rPr>
        <sz val="11"/>
        <color theme="1"/>
        <rFont val="宋体"/>
        <charset val="134"/>
      </rPr>
      <t xml:space="preserve">  0.2</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</si>
  <si>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t>
    </r>
    <r>
      <rPr>
        <sz val="11"/>
        <color theme="1"/>
        <rFont val="宋体"/>
        <charset val="134"/>
      </rPr>
      <t xml:space="preserve">  </t>
    </r>
    <r>
      <rPr>
        <sz val="11"/>
        <color theme="1"/>
        <rFont val="宋体"/>
        <charset val="134"/>
      </rPr>
      <t>易班嘉年华定向越野活动一等奖</t>
    </r>
    <r>
      <rPr>
        <sz val="11"/>
        <color theme="1"/>
        <rFont val="宋体"/>
        <charset val="134"/>
      </rPr>
      <t xml:space="preserve">  1</t>
    </r>
    <r>
      <rPr>
        <sz val="11"/>
        <color theme="1"/>
        <rFont val="宋体"/>
        <charset val="134"/>
      </rPr>
      <t>分；（</t>
    </r>
    <r>
      <rPr>
        <sz val="11"/>
        <color theme="1"/>
        <rFont val="宋体"/>
        <charset val="134"/>
      </rPr>
      <t>2</t>
    </r>
    <r>
      <rPr>
        <sz val="11"/>
        <color theme="1"/>
        <rFont val="宋体"/>
        <charset val="134"/>
      </rPr>
      <t>）</t>
    </r>
    <r>
      <rPr>
        <sz val="11"/>
        <color theme="1"/>
        <rFont val="宋体"/>
        <charset val="134"/>
      </rPr>
      <t xml:space="preserve">  </t>
    </r>
    <r>
      <rPr>
        <sz val="11"/>
        <color theme="1"/>
        <rFont val="宋体"/>
        <charset val="134"/>
      </rPr>
      <t>院研究生女子篮球选拔赛</t>
    </r>
    <r>
      <rPr>
        <sz val="11"/>
        <color theme="1"/>
        <rFont val="宋体"/>
        <charset val="134"/>
      </rPr>
      <t xml:space="preserve">  0.2</t>
    </r>
    <r>
      <rPr>
        <sz val="11"/>
        <color theme="1"/>
        <rFont val="宋体"/>
        <charset val="134"/>
      </rPr>
      <t>分；（</t>
    </r>
    <r>
      <rPr>
        <sz val="11"/>
        <color theme="1"/>
        <rFont val="宋体"/>
        <charset val="134"/>
      </rPr>
      <t>3</t>
    </r>
    <r>
      <rPr>
        <sz val="11"/>
        <color theme="1"/>
        <rFont val="宋体"/>
        <charset val="134"/>
      </rPr>
      <t>）</t>
    </r>
    <r>
      <rPr>
        <sz val="11"/>
        <color theme="1"/>
        <rFont val="宋体"/>
        <charset val="134"/>
      </rPr>
      <t xml:space="preserve">  </t>
    </r>
    <r>
      <rPr>
        <sz val="11"/>
        <color theme="1"/>
        <rFont val="宋体"/>
        <charset val="134"/>
      </rPr>
      <t>院运会提前赛女子仰卧起坐参与</t>
    </r>
    <r>
      <rPr>
        <sz val="11"/>
        <color theme="1"/>
        <rFont val="宋体"/>
        <charset val="134"/>
      </rPr>
      <t xml:space="preserve">  0.2</t>
    </r>
    <r>
      <rPr>
        <sz val="11"/>
        <color theme="1"/>
        <rFont val="宋体"/>
        <charset val="134"/>
      </rPr>
      <t>分；（</t>
    </r>
    <r>
      <rPr>
        <sz val="11"/>
        <color theme="1"/>
        <rFont val="宋体"/>
        <charset val="134"/>
      </rPr>
      <t>4</t>
    </r>
    <r>
      <rPr>
        <sz val="11"/>
        <color theme="1"/>
        <rFont val="宋体"/>
        <charset val="134"/>
      </rPr>
      <t>）</t>
    </r>
    <r>
      <rPr>
        <sz val="11"/>
        <color theme="1"/>
        <rFont val="宋体"/>
        <charset val="134"/>
      </rPr>
      <t xml:space="preserve">  </t>
    </r>
    <r>
      <rPr>
        <sz val="11"/>
        <color theme="1"/>
        <rFont val="宋体"/>
        <charset val="134"/>
      </rPr>
      <t>定向越野积分赛参与</t>
    </r>
    <r>
      <rPr>
        <sz val="11"/>
        <color theme="1"/>
        <rFont val="宋体"/>
        <charset val="134"/>
      </rPr>
      <t xml:space="preserve">  0.2</t>
    </r>
    <r>
      <rPr>
        <sz val="11"/>
        <color theme="1"/>
        <rFont val="宋体"/>
        <charset val="134"/>
      </rPr>
      <t>分；（</t>
    </r>
    <r>
      <rPr>
        <sz val="11"/>
        <color theme="1"/>
        <rFont val="宋体"/>
        <charset val="134"/>
      </rPr>
      <t>5</t>
    </r>
    <r>
      <rPr>
        <sz val="11"/>
        <color theme="1"/>
        <rFont val="宋体"/>
        <charset val="134"/>
      </rPr>
      <t>）</t>
    </r>
    <r>
      <rPr>
        <sz val="11"/>
        <color theme="1"/>
        <rFont val="宋体"/>
        <charset val="134"/>
      </rPr>
      <t xml:space="preserve">  </t>
    </r>
    <r>
      <rPr>
        <sz val="11"/>
        <color theme="1"/>
        <rFont val="宋体"/>
        <charset val="134"/>
      </rPr>
      <t>院运会女子三级跳参与</t>
    </r>
    <r>
      <rPr>
        <sz val="11"/>
        <color theme="1"/>
        <rFont val="宋体"/>
        <charset val="134"/>
      </rPr>
      <t xml:space="preserve">  0.2</t>
    </r>
    <r>
      <rPr>
        <sz val="11"/>
        <color theme="1"/>
        <rFont val="宋体"/>
        <charset val="134"/>
      </rPr>
      <t>分；（</t>
    </r>
    <r>
      <rPr>
        <sz val="11"/>
        <color theme="1"/>
        <rFont val="宋体"/>
        <charset val="134"/>
      </rPr>
      <t>6</t>
    </r>
    <r>
      <rPr>
        <sz val="11"/>
        <color theme="1"/>
        <rFont val="宋体"/>
        <charset val="134"/>
      </rPr>
      <t>）</t>
    </r>
    <r>
      <rPr>
        <sz val="11"/>
        <color theme="1"/>
        <rFont val="宋体"/>
        <charset val="134"/>
      </rPr>
      <t xml:space="preserve">  </t>
    </r>
    <r>
      <rPr>
        <sz val="11"/>
        <color theme="1"/>
        <rFont val="宋体"/>
        <charset val="134"/>
      </rPr>
      <t>院研究生乒乓球队选拔赛</t>
    </r>
    <r>
      <rPr>
        <sz val="11"/>
        <color theme="1"/>
        <rFont val="宋体"/>
        <charset val="134"/>
      </rPr>
      <t xml:space="preserve">  0.2</t>
    </r>
    <r>
      <rPr>
        <sz val="11"/>
        <color theme="1"/>
        <rFont val="宋体"/>
        <charset val="134"/>
      </rPr>
      <t>分</t>
    </r>
  </si>
  <si>
    <t>黎文华</t>
  </si>
  <si>
    <t>（1）  所在班级评选为“先进团支部” 0.25分
（2）  参与研究生学术论坛决赛 0.2分
（3）参与研究生防诈宣传线下课 0.2分</t>
  </si>
  <si>
    <t>（1）  所在班级评选为“先进团支部” 0.25分
（2）  参与研究生学术论坛决赛 0.2分
（3）参与研究生防诈宣传线下课 0.2分（5）华南农业大学学生会主办的线上体育打卡 0.2分</t>
  </si>
  <si>
    <r>
      <rPr>
        <sz val="11"/>
        <color rgb="FF000000"/>
        <rFont val="宋体"/>
        <charset val="134"/>
      </rPr>
      <t>（1）  食品学院第十一届综述大赛参与 0.2分
（2）  2023年“创客杯”大学生创新创业大赛食品学院团队第二名 0.5分
（3）  2022年“丁颖杯”发明创意大赛食品学院团队第一名 0.6分
（4）</t>
    </r>
    <r>
      <rPr>
        <sz val="11"/>
        <color rgb="FFFF0000"/>
        <rFont val="宋体"/>
        <charset val="134"/>
      </rPr>
      <t>  2022年度第九届IFF营养与健康学生创新大赛 0.2分</t>
    </r>
    <r>
      <rPr>
        <sz val="11"/>
        <color theme="1"/>
        <rFont val="宋体"/>
        <charset val="134"/>
      </rPr>
      <t xml:space="preserve">
（5）  2022年“李锦记杯”大学生创新大赛 0.2分
</t>
    </r>
    <r>
      <rPr>
        <sz val="11"/>
        <color rgb="FFFF0000"/>
        <rFont val="宋体"/>
        <charset val="134"/>
      </rPr>
      <t>（6）  第九届中国国际“互联网+”大学生创新创业大赛 0.2分</t>
    </r>
  </si>
  <si>
    <t xml:space="preserve">（1）  食品学院第十一届综述大赛参与 0.2分
（2）  2023年“创客杯”大学生创新创业大赛食品学院团队第二名 0.5分
（3）  2022年“丁颖杯”发明创意大赛食品学院团队第一名 0.6分
（5）  2022年“李锦记杯”大学生创新大赛 0.2分
</t>
  </si>
  <si>
    <t>（1）   参与食品学院院运会径赛女子100 m预赛比赛  0.2分；
（2）   参与定向越野初赛团队赛46组 0.2分
（3）   参与女子篮球选拔赛 0.2分
（4）   参与乒乓球选拔赛 0.2分
（5）华南农业大学学生会主办的线上体育打卡 0.2分</t>
  </si>
  <si>
    <t xml:space="preserve">（1）   参与食品学院院运会径赛女子100 m预赛比赛  0.2分；
（2）   参与定向越野初赛团队赛46组 0.2分
（3）   参与女子篮球选拔赛 0.2分
（4）   参与乒乓球选拔赛 0.2分
</t>
  </si>
  <si>
    <t>缺少学校盖章</t>
  </si>
  <si>
    <t>陈敏</t>
  </si>
  <si>
    <t>解新安</t>
  </si>
  <si>
    <t>1、2023年4月20日防电信               网络诈骗研究生专场宣讲会（0.2）2、所在班级为院级先进团支部（0.25）3、线上文体活动音乐类打卡（0.2）4、参加学思想﹒育新人﹒建新功”知识竞赛（0.2）</t>
  </si>
  <si>
    <t>1、参加第12届综述大赛（0.2）2、丁颖杯发明创意大赛（0.2）3、参与书画社2022年举办的第十三届迎新杯书画大赛（0.2）4、参加2022年11月2日食品大讲堂讲座（0.2）</t>
  </si>
  <si>
    <t>1、参与食品学院定向越野团体赛（0.2）2、食品学院乒乓球选拔赛（0.2）3、参与2023年华南农业大学易班嘉年华定向越野活动三等奖（0.5）4、参加6月11日第二期荧光夜跑（0.2）5、参加女子跳远（0.2）6、参与2023年4月8日“爱地球，爱运动”荧光夜跑（0.2）</t>
  </si>
  <si>
    <t>邹泽斌</t>
  </si>
  <si>
    <t>（1）班级心理委员2分
（2）先进团支部0.25分
（3）五四红旗团支部0.5分</t>
  </si>
  <si>
    <t>傅丽冰</t>
  </si>
  <si>
    <r>
      <rPr>
        <sz val="12"/>
        <color theme="1"/>
        <rFont val="宋体"/>
        <charset val="134"/>
      </rPr>
      <t>(1)</t>
    </r>
    <r>
      <rPr>
        <sz val="12"/>
        <color theme="1"/>
        <rFont val="Arial"/>
        <charset val="134"/>
      </rPr>
      <t xml:space="preserve">	</t>
    </r>
    <r>
      <rPr>
        <sz val="12"/>
        <color theme="1"/>
        <rFont val="宋体"/>
        <charset val="134"/>
      </rPr>
      <t>“五四红旗团支部” 称号 0.5分
(2)</t>
    </r>
    <r>
      <rPr>
        <sz val="12"/>
        <color theme="1"/>
        <rFont val="Arial"/>
        <charset val="134"/>
      </rPr>
      <t xml:space="preserve">	</t>
    </r>
    <r>
      <rPr>
        <sz val="12"/>
        <color theme="1"/>
        <rFont val="宋体"/>
        <charset val="134"/>
      </rPr>
      <t>“检索十答，一站到底”信息素养知识竞赛0.2分
(3)</t>
    </r>
    <r>
      <rPr>
        <sz val="12"/>
        <color theme="1"/>
        <rFont val="Arial"/>
        <charset val="134"/>
      </rPr>
      <t xml:space="preserve">	</t>
    </r>
    <r>
      <rPr>
        <sz val="12"/>
        <color theme="1"/>
        <rFont val="宋体"/>
        <charset val="134"/>
      </rPr>
      <t>2023年易班嘉年华定向越野0.5分
(4)</t>
    </r>
    <r>
      <rPr>
        <sz val="12"/>
        <color theme="1"/>
        <rFont val="Arial"/>
        <charset val="134"/>
      </rPr>
      <t xml:space="preserve">	</t>
    </r>
    <r>
      <rPr>
        <sz val="12"/>
        <color theme="1"/>
        <rFont val="宋体"/>
        <charset val="134"/>
      </rPr>
      <t>第十三届迎新杯书画大赛活动0.2分
(5)</t>
    </r>
    <r>
      <rPr>
        <sz val="12"/>
        <color theme="1"/>
        <rFont val="Arial"/>
        <charset val="134"/>
      </rPr>
      <t xml:space="preserve">	</t>
    </r>
    <r>
      <rPr>
        <sz val="12"/>
        <color theme="1"/>
        <rFont val="宋体"/>
        <charset val="134"/>
      </rPr>
      <t>“光盘行动”0.2分
(6)</t>
    </r>
    <r>
      <rPr>
        <sz val="12"/>
        <color theme="1"/>
        <rFont val="Arial"/>
        <charset val="134"/>
      </rPr>
      <t xml:space="preserve">	</t>
    </r>
    <r>
      <rPr>
        <sz val="12"/>
        <color theme="1"/>
        <rFont val="宋体"/>
        <charset val="134"/>
      </rPr>
      <t>先进团支部  0.25分
(7)</t>
    </r>
    <r>
      <rPr>
        <sz val="12"/>
        <color theme="1"/>
        <rFont val="Arial"/>
        <charset val="134"/>
      </rPr>
      <t xml:space="preserve">	</t>
    </r>
    <r>
      <rPr>
        <sz val="12"/>
        <color theme="1"/>
        <rFont val="宋体"/>
        <charset val="134"/>
      </rPr>
      <t>2022年11月2日食品大讲堂 0.2分
(8)</t>
    </r>
    <r>
      <rPr>
        <sz val="12"/>
        <color theme="1"/>
        <rFont val="Arial"/>
        <charset val="134"/>
      </rPr>
      <t xml:space="preserve">	</t>
    </r>
    <r>
      <rPr>
        <sz val="12"/>
        <color theme="1"/>
        <rFont val="宋体"/>
        <charset val="134"/>
      </rPr>
      <t>2022年11月27日心理健康讲座 0.2分
(9)</t>
    </r>
    <r>
      <rPr>
        <sz val="12"/>
        <color theme="1"/>
        <rFont val="Arial"/>
        <charset val="134"/>
      </rPr>
      <t xml:space="preserve">	</t>
    </r>
    <r>
      <rPr>
        <sz val="12"/>
        <color theme="1"/>
        <rFont val="宋体"/>
        <charset val="134"/>
      </rPr>
      <t>2023年4月20日防电信网络诈骗研究生转场宣讲会线下讲座 0.2分
(10)</t>
    </r>
    <r>
      <rPr>
        <sz val="12"/>
        <color theme="1"/>
        <rFont val="Arial"/>
        <charset val="134"/>
      </rPr>
      <t xml:space="preserve">	</t>
    </r>
    <r>
      <rPr>
        <sz val="12"/>
        <color theme="1"/>
        <rFont val="宋体"/>
        <charset val="134"/>
      </rPr>
      <t>血液知识讲座 0.2分
(11)</t>
    </r>
    <r>
      <rPr>
        <sz val="12"/>
        <color theme="1"/>
        <rFont val="Arial"/>
        <charset val="134"/>
      </rPr>
      <t xml:space="preserve">	</t>
    </r>
    <r>
      <rPr>
        <sz val="12"/>
        <color theme="1"/>
        <rFont val="宋体"/>
        <charset val="134"/>
      </rPr>
      <t>“线上文体打卡活动”线上音乐打卡 0.2分
（12）线上国家安全知识竞赛活动 0.2分</t>
    </r>
  </si>
  <si>
    <t>非学术类已达上限</t>
  </si>
  <si>
    <r>
      <rPr>
        <sz val="11"/>
        <color rgb="FF000000"/>
        <rFont val="宋体"/>
        <charset val="134"/>
      </rPr>
      <t>(1)</t>
    </r>
    <r>
      <rPr>
        <sz val="11"/>
        <color rgb="FF000000"/>
        <rFont val="Arial"/>
        <charset val="134"/>
      </rPr>
      <t xml:space="preserve">	</t>
    </r>
    <r>
      <rPr>
        <sz val="11"/>
        <color rgb="FF000000"/>
        <rFont val="宋体"/>
        <charset val="134"/>
      </rPr>
      <t>2022年12月14日农产品加工学术讲座 0.2分
(2)</t>
    </r>
    <r>
      <rPr>
        <sz val="11"/>
        <color rgb="FF000000"/>
        <rFont val="Arial"/>
        <charset val="134"/>
      </rPr>
      <t xml:space="preserve">	</t>
    </r>
    <r>
      <rPr>
        <sz val="11"/>
        <color rgb="FF000000"/>
        <rFont val="宋体"/>
        <charset val="134"/>
      </rPr>
      <t xml:space="preserve">创业团队“基因突变病例蛋白质结构分析平台” 0.2分
</t>
    </r>
  </si>
  <si>
    <t>第二个不符合</t>
  </si>
  <si>
    <r>
      <rPr>
        <sz val="11"/>
        <color rgb="FF000000"/>
        <rFont val="宋体"/>
        <charset val="134"/>
      </rPr>
      <t>（1）</t>
    </r>
    <r>
      <rPr>
        <sz val="11"/>
        <color rgb="FF000000"/>
        <rFont val="Arial"/>
        <charset val="134"/>
      </rPr>
      <t xml:space="preserve">	</t>
    </r>
    <r>
      <rPr>
        <sz val="11"/>
        <color rgb="FF000000"/>
        <rFont val="宋体"/>
        <charset val="134"/>
      </rPr>
      <t>参与食品学院院运会三级跳远项目比赛  0.2分； 
（2）</t>
    </r>
    <r>
      <rPr>
        <sz val="11"/>
        <color rgb="FF000000"/>
        <rFont val="Arial"/>
        <charset val="134"/>
      </rPr>
      <t xml:space="preserve">	</t>
    </r>
    <r>
      <rPr>
        <sz val="11"/>
        <color rgb="FF000000"/>
        <rFont val="宋体"/>
        <charset val="134"/>
      </rPr>
      <t>参与食品学院研究乒乓球球队选拔赛 0.2分
（3）</t>
    </r>
    <r>
      <rPr>
        <sz val="11"/>
        <color rgb="FF000000"/>
        <rFont val="Arial"/>
        <charset val="134"/>
      </rPr>
      <t xml:space="preserve">	</t>
    </r>
    <r>
      <rPr>
        <sz val="11"/>
        <color rgb="FF000000"/>
        <rFont val="宋体"/>
        <charset val="134"/>
      </rPr>
      <t>2022年食品学院研究生女子篮球选拔赛 0.2分
（4）</t>
    </r>
    <r>
      <rPr>
        <sz val="11"/>
        <color rgb="FF000000"/>
        <rFont val="Arial"/>
        <charset val="134"/>
      </rPr>
      <t xml:space="preserve">	</t>
    </r>
    <r>
      <rPr>
        <sz val="11"/>
        <color rgb="FF000000"/>
        <rFont val="宋体"/>
        <charset val="134"/>
      </rPr>
      <t>定向越野短距离赛女子组 0.2分
（5）</t>
    </r>
    <r>
      <rPr>
        <sz val="11"/>
        <color rgb="FF000000"/>
        <rFont val="Arial"/>
        <charset val="134"/>
      </rPr>
      <t xml:space="preserve">	</t>
    </r>
    <r>
      <rPr>
        <sz val="11"/>
        <color rgb="FF000000"/>
        <rFont val="宋体"/>
        <charset val="134"/>
      </rPr>
      <t>“线上文体打卡活动”线上体育打卡 0.2分（归为集体活动分，但已满）
（6）</t>
    </r>
    <r>
      <rPr>
        <sz val="11"/>
        <color rgb="FF000000"/>
        <rFont val="Arial"/>
        <charset val="134"/>
      </rPr>
      <t xml:space="preserve">	</t>
    </r>
    <r>
      <rPr>
        <sz val="11"/>
        <color rgb="FF000000"/>
        <rFont val="宋体"/>
        <charset val="134"/>
      </rPr>
      <t xml:space="preserve">2023年易班嘉年华定向越野一等奖 1分（缺乏一等奖获奖证明截图材料）
</t>
    </r>
  </si>
  <si>
    <t>代亚丽</t>
  </si>
  <si>
    <t>曹庸</t>
  </si>
  <si>
    <t>1）先进团支部 0.25分；（2)学者面对面讲座 0.2分；（3）心理健康讲座 0.2分</t>
  </si>
  <si>
    <t>广东农产加工产业发展现状与趋势讲座 0.2分；</t>
  </si>
  <si>
    <t>（1）参与食品学院院运会立定跳远项目比赛第三名0.8分； （2）趣味运动会 0.2分 ；（3）华南农业大学研究生荧光夜跑第二期 0.2分；（4）食品学院研究生乒乓球队选拔赛 0.2分；（5）定向越野 0.2分；（6）华南农业大学“爱地球、爱运动”荧光夜跑 0.2分</t>
  </si>
  <si>
    <t>王磊</t>
  </si>
  <si>
    <t>沈玉栋</t>
  </si>
  <si>
    <t xml:space="preserve">（1）先进团支部班级加分 0.25分；
（2）2022-2023年度华南农业大学“五四红旗团支部”称号 加分0.5分
</t>
  </si>
  <si>
    <t>食品大讲堂0.2</t>
  </si>
  <si>
    <t xml:space="preserve">（1）食品大讲堂讲座 0.2分；
（2）专利辅导讲座 0.2分；
（3）广东农产品加工产业发展现状与趋势讲座 0.2分；
（4）防电信网络诈骗研究生专场宣讲会 0.2分
</t>
  </si>
  <si>
    <t>食品大讲堂是非学术</t>
  </si>
  <si>
    <r>
      <rPr>
        <sz val="11"/>
        <color rgb="FF000000"/>
        <rFont val="宋体"/>
        <charset val="134"/>
      </rPr>
      <t>（1）</t>
    </r>
    <r>
      <rPr>
        <sz val="11"/>
        <color rgb="FF000000"/>
        <rFont val="Arial"/>
        <charset val="134"/>
      </rPr>
      <t xml:space="preserve">	</t>
    </r>
    <r>
      <rPr>
        <sz val="11"/>
        <color rgb="FF000000"/>
        <rFont val="宋体"/>
        <charset val="134"/>
      </rPr>
      <t>食品学院院运会男子跳远参与  0.2分；
（2）</t>
    </r>
    <r>
      <rPr>
        <sz val="11"/>
        <color rgb="FF000000"/>
        <rFont val="Arial"/>
        <charset val="134"/>
      </rPr>
      <t xml:space="preserve">	</t>
    </r>
    <r>
      <rPr>
        <sz val="11"/>
        <color rgb="FF000000"/>
        <rFont val="宋体"/>
        <charset val="134"/>
      </rPr>
      <t>2022年食品学院研究生乒乓球队选拔赛 0.2分；
（3）</t>
    </r>
    <r>
      <rPr>
        <sz val="11"/>
        <color rgb="FF000000"/>
        <rFont val="Arial"/>
        <charset val="134"/>
      </rPr>
      <t xml:space="preserve">	</t>
    </r>
    <r>
      <rPr>
        <sz val="11"/>
        <color rgb="FF000000"/>
        <rFont val="宋体"/>
        <charset val="134"/>
      </rPr>
      <t>华南农业大学第二届夜间超级迷宫定向赛暨校队选拔赛 0.2分；
（4）</t>
    </r>
    <r>
      <rPr>
        <sz val="11"/>
        <color rgb="FF000000"/>
        <rFont val="Arial"/>
        <charset val="134"/>
      </rPr>
      <t xml:space="preserve">	</t>
    </r>
    <r>
      <rPr>
        <sz val="11"/>
        <color rgb="FF000000"/>
        <rFont val="宋体"/>
        <charset val="134"/>
      </rPr>
      <t>2023年华南农业大学第二期研究生荧光夜跑 0.2分</t>
    </r>
  </si>
  <si>
    <t>谢宇</t>
  </si>
  <si>
    <t xml:space="preserve">（1）院级先进团支部 0.25分 
（2）“五四红旗团支部” 0.5分
（3）学者面对面讲座 0.2分
</t>
  </si>
  <si>
    <t xml:space="preserve">（1）农产品加工学术讲座 0.2分
（2）专利辅导讲座 0.2分
</t>
  </si>
  <si>
    <r>
      <rPr>
        <sz val="11"/>
        <color rgb="FF000000"/>
        <rFont val="宋体"/>
        <charset val="134"/>
      </rPr>
      <t>（1）</t>
    </r>
    <r>
      <rPr>
        <sz val="11"/>
        <color rgb="FF000000"/>
        <rFont val="Arial"/>
        <charset val="134"/>
      </rPr>
      <t xml:space="preserve">	</t>
    </r>
    <r>
      <rPr>
        <sz val="11"/>
        <color rgb="FF000000"/>
        <rFont val="宋体"/>
        <charset val="134"/>
      </rPr>
      <t>参与食品学院院运会男子铅球项目比赛  0.2分
（2）</t>
    </r>
    <r>
      <rPr>
        <sz val="11"/>
        <color rgb="FF000000"/>
        <rFont val="Arial"/>
        <charset val="134"/>
      </rPr>
      <t xml:space="preserve">	</t>
    </r>
    <r>
      <rPr>
        <sz val="11"/>
        <color rgb="FF000000"/>
        <rFont val="宋体"/>
        <charset val="134"/>
      </rPr>
      <t>参与食品学院研究生男子篮球队选拔赛  0.2分
（3）</t>
    </r>
    <r>
      <rPr>
        <sz val="11"/>
        <color rgb="FF000000"/>
        <rFont val="Arial"/>
        <charset val="134"/>
      </rPr>
      <t xml:space="preserve">	</t>
    </r>
    <r>
      <rPr>
        <sz val="11"/>
        <color rgb="FF000000"/>
        <rFont val="宋体"/>
        <charset val="134"/>
      </rPr>
      <t>参与食品学院乒乓球队选拔赛  0.2分
（4）</t>
    </r>
    <r>
      <rPr>
        <sz val="11"/>
        <color rgb="FF000000"/>
        <rFont val="Arial"/>
        <charset val="134"/>
      </rPr>
      <t xml:space="preserve">	</t>
    </r>
    <r>
      <rPr>
        <sz val="11"/>
        <color rgb="FF000000"/>
        <rFont val="宋体"/>
        <charset val="134"/>
      </rPr>
      <t>参与趣味运动会 0.2分</t>
    </r>
  </si>
  <si>
    <t>常昊</t>
  </si>
  <si>
    <t>18712546712</t>
  </si>
  <si>
    <t xml:space="preserve">（1）2022-2023学年食品学院研究生“青年大学习”先进团支部 0.25分
（2）食品学院2021级硕士4班团支部2022-2023年度华南农业大学五四红旗团支部称号  0.5分
</t>
  </si>
  <si>
    <t xml:space="preserve">（1）2022 年11⽉10⽇专利辅导讲座 0.2分
（2）3.15学者面对面讲座  0.2分
（3）11月2日食品大讲堂  0.2分
（4）12.14农产品加工学术讲座 0.2分
（5）2022年11月27日心理健康讲座 0.2分
</t>
  </si>
  <si>
    <t xml:space="preserve">（1）2022年食品学院研究生男子篮球选拔赛；0.2分
（2）2022年食品学院研究生男子乒乓球队选拔赛；0.2分
（3）定向越野男子短距离赛初赛 0.2分
</t>
  </si>
  <si>
    <t>陈茂清</t>
  </si>
  <si>
    <t>19874478059</t>
  </si>
  <si>
    <t>王弘</t>
  </si>
  <si>
    <t xml:space="preserve">2023年“五四红旗团支部” 0.5分
食品学院2023年“先进团支部”0.25分
</t>
  </si>
  <si>
    <t>定向越野0.2</t>
  </si>
  <si>
    <t>张典</t>
  </si>
  <si>
    <t>兰雅淇</t>
  </si>
  <si>
    <r>
      <rPr>
        <sz val="11"/>
        <color rgb="FF000000"/>
        <rFont val="宋体"/>
        <charset val="134"/>
      </rPr>
      <t>（</t>
    </r>
    <r>
      <rPr>
        <sz val="11"/>
        <color rgb="FF000000"/>
        <rFont val="宋体"/>
        <charset val="134"/>
      </rPr>
      <t>1</t>
    </r>
    <r>
      <rPr>
        <sz val="11"/>
        <color rgb="FF000000"/>
        <rFont val="宋体"/>
        <charset val="134"/>
      </rPr>
      <t>）防电信诈骗讲座</t>
    </r>
    <r>
      <rPr>
        <sz val="11"/>
        <color rgb="FF000000"/>
        <rFont val="宋体"/>
        <charset val="134"/>
      </rPr>
      <t>+0.2</t>
    </r>
    <r>
      <rPr>
        <sz val="11"/>
        <color rgb="FF000000"/>
        <rFont val="宋体"/>
        <charset val="134"/>
      </rPr>
      <t>分；（</t>
    </r>
    <r>
      <rPr>
        <sz val="11"/>
        <color rgb="FF000000"/>
        <rFont val="宋体"/>
        <charset val="134"/>
      </rPr>
      <t>2</t>
    </r>
    <r>
      <rPr>
        <sz val="11"/>
        <color rgb="FF000000"/>
        <rFont val="宋体"/>
        <charset val="134"/>
      </rPr>
      <t>）学者面对面</t>
    </r>
    <r>
      <rPr>
        <sz val="11"/>
        <color rgb="FF000000"/>
        <rFont val="宋体"/>
        <charset val="134"/>
      </rPr>
      <t>+0.2</t>
    </r>
    <r>
      <rPr>
        <sz val="11"/>
        <color rgb="FF000000"/>
        <rFont val="宋体"/>
        <charset val="134"/>
      </rPr>
      <t>分；（</t>
    </r>
    <r>
      <rPr>
        <sz val="11"/>
        <color rgb="FF000000"/>
        <rFont val="宋体"/>
        <charset val="134"/>
      </rPr>
      <t>3</t>
    </r>
    <r>
      <rPr>
        <sz val="11"/>
        <color rgb="FF000000"/>
        <rFont val="宋体"/>
        <charset val="134"/>
      </rPr>
      <t>）心理健康讲座</t>
    </r>
    <r>
      <rPr>
        <sz val="11"/>
        <color rgb="FF000000"/>
        <rFont val="宋体"/>
        <charset val="134"/>
      </rPr>
      <t>+0.2</t>
    </r>
    <r>
      <rPr>
        <sz val="11"/>
        <color rgb="FF000000"/>
        <rFont val="宋体"/>
        <charset val="134"/>
      </rPr>
      <t>分；（</t>
    </r>
    <r>
      <rPr>
        <sz val="11"/>
        <color rgb="FF000000"/>
        <rFont val="宋体"/>
        <charset val="134"/>
      </rPr>
      <t>4</t>
    </r>
    <r>
      <rPr>
        <sz val="11"/>
        <color rgb="FF000000"/>
        <rFont val="宋体"/>
        <charset val="134"/>
      </rPr>
      <t>）院级先进党支部</t>
    </r>
    <r>
      <rPr>
        <sz val="11"/>
        <color rgb="FF000000"/>
        <rFont val="宋体"/>
        <charset val="134"/>
      </rPr>
      <t>+0.25</t>
    </r>
    <r>
      <rPr>
        <sz val="11"/>
        <color rgb="FF000000"/>
        <rFont val="宋体"/>
        <charset val="134"/>
      </rPr>
      <t>分；（</t>
    </r>
    <r>
      <rPr>
        <sz val="11"/>
        <color rgb="FF000000"/>
        <rFont val="宋体"/>
        <charset val="134"/>
      </rPr>
      <t>5</t>
    </r>
    <r>
      <rPr>
        <sz val="11"/>
        <color rgb="FF000000"/>
        <rFont val="宋体"/>
        <charset val="134"/>
      </rPr>
      <t>）院级先进团支部</t>
    </r>
    <r>
      <rPr>
        <sz val="11"/>
        <color rgb="FF000000"/>
        <rFont val="宋体"/>
        <charset val="134"/>
      </rPr>
      <t>+0.25</t>
    </r>
    <r>
      <rPr>
        <sz val="11"/>
        <color rgb="FF000000"/>
        <rFont val="宋体"/>
        <charset val="134"/>
      </rPr>
      <t>分。</t>
    </r>
  </si>
  <si>
    <r>
      <rPr>
        <sz val="11"/>
        <color theme="1"/>
        <rFont val="宋体"/>
        <charset val="134"/>
      </rPr>
      <t>（</t>
    </r>
    <r>
      <rPr>
        <sz val="11"/>
        <color theme="1"/>
        <rFont val="宋体"/>
        <charset val="134"/>
      </rPr>
      <t>1</t>
    </r>
    <r>
      <rPr>
        <sz val="11"/>
        <color theme="1"/>
        <rFont val="宋体"/>
        <charset val="134"/>
      </rPr>
      <t>）</t>
    </r>
    <r>
      <rPr>
        <sz val="11"/>
        <color theme="1"/>
        <rFont val="宋体"/>
        <charset val="134"/>
      </rPr>
      <t>12.14</t>
    </r>
    <r>
      <rPr>
        <sz val="11"/>
        <color theme="1"/>
        <rFont val="宋体"/>
        <charset val="134"/>
      </rPr>
      <t>广东农产品加工产业发展现状与趋势讲座</t>
    </r>
    <r>
      <rPr>
        <sz val="11"/>
        <color theme="1"/>
        <rFont val="宋体"/>
        <charset val="134"/>
      </rPr>
      <t>+0.2</t>
    </r>
    <r>
      <rPr>
        <sz val="11"/>
        <color theme="1"/>
        <rFont val="宋体"/>
        <charset val="134"/>
      </rPr>
      <t>分；（</t>
    </r>
    <r>
      <rPr>
        <sz val="11"/>
        <color theme="1"/>
        <rFont val="宋体"/>
        <charset val="134"/>
      </rPr>
      <t>2</t>
    </r>
    <r>
      <rPr>
        <sz val="11"/>
        <color theme="1"/>
        <rFont val="宋体"/>
        <charset val="134"/>
      </rPr>
      <t>）</t>
    </r>
    <r>
      <rPr>
        <sz val="11"/>
        <color theme="1"/>
        <rFont val="宋体"/>
        <charset val="134"/>
      </rPr>
      <t>11.10</t>
    </r>
    <r>
      <rPr>
        <sz val="11"/>
        <color theme="1"/>
        <rFont val="宋体"/>
        <charset val="134"/>
      </rPr>
      <t>日专利辅导讲座</t>
    </r>
    <r>
      <rPr>
        <sz val="11"/>
        <color theme="1"/>
        <rFont val="宋体"/>
        <charset val="134"/>
      </rPr>
      <t>+0.2</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</si>
  <si>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）参加食品学院乒乓球队选拔</t>
    </r>
    <r>
      <rPr>
        <sz val="11"/>
        <color theme="1"/>
        <rFont val="宋体"/>
        <charset val="134"/>
      </rPr>
      <t>+0.2</t>
    </r>
    <r>
      <rPr>
        <sz val="11"/>
        <color theme="1"/>
        <rFont val="宋体"/>
        <charset val="134"/>
      </rPr>
      <t>分</t>
    </r>
  </si>
  <si>
    <t>罗丹娴</t>
  </si>
  <si>
    <t>陈运娇</t>
  </si>
  <si>
    <r>
      <rPr>
        <sz val="11"/>
        <color rgb="FFFF0000"/>
        <rFont val="宋体"/>
        <charset val="134"/>
      </rPr>
      <t>（1）21级硕士7班先进团支部 0.2</t>
    </r>
    <r>
      <rPr>
        <sz val="11"/>
        <color rgb="FF000000"/>
        <rFont val="宋体"/>
        <charset val="134"/>
      </rPr>
      <t xml:space="preserve">
（2）防电信网络诈骗宣讲会 0.2
</t>
    </r>
  </si>
  <si>
    <r>
      <rPr>
        <sz val="11"/>
        <color rgb="FFFF0000"/>
        <rFont val="宋体"/>
        <charset val="134"/>
      </rPr>
      <t>（1）21级硕士7班先进团支部 0.25</t>
    </r>
    <r>
      <rPr>
        <sz val="11"/>
        <color rgb="FF000000"/>
        <rFont val="宋体"/>
        <charset val="134"/>
      </rPr>
      <t xml:space="preserve">
（2）防电信网络诈骗宣讲会 0.2
</t>
    </r>
  </si>
  <si>
    <t>（1）2022年11月10日专利辅导讲座，0.2分
（2）食品学院第十二届综述大赛，0.2分</t>
  </si>
  <si>
    <t>（1）参与食品学院女子篮球选拔赛，0.2分
（2）参与食品学院乒乓球选拔赛，0.2分
（3）参与2022年食品学院运动会仰卧起坐，0.2分
（4）参与趣味运动会第一期，0.2分</t>
  </si>
  <si>
    <t>少加了分</t>
  </si>
  <si>
    <t>陈日升</t>
  </si>
  <si>
    <t>15113507344</t>
  </si>
  <si>
    <t xml:space="preserve">（1） 2023年“五四红旗团支部” 0.5分
食品学院2023年“先进团支部”0.25分
</t>
  </si>
  <si>
    <t>张鹏鹏</t>
  </si>
  <si>
    <t xml:space="preserve">（1）先进团支部最终公示，加0.25综测分
（2）五四表彰个团支部奖，每位团员可以加0.5分
</t>
  </si>
  <si>
    <t xml:space="preserve">（1）先进团支部最终公示，加0.25综测分
（2）五四表彰个团支部奖，每位团员可以加0.5分（3）4.20防电信诈骗讲座  0.2分（集体活动分） 
</t>
  </si>
  <si>
    <t xml:space="preserve">（1）4.20防电信诈骗讲座  0.2分（集体活动分）
（2）2022年乒乓球队选拔赛  0.2分
（3）第二期荧光夜跑活动  0.2分
</t>
  </si>
  <si>
    <t>（1）2022年乒乓球队选拔赛  0.2分
（2）第二期荧光夜跑活动  0.2分</t>
  </si>
  <si>
    <t>吕冉晖</t>
  </si>
  <si>
    <t>段杉</t>
  </si>
  <si>
    <t>2022-2023学年食品学院研究生“青年大学习”先进团支部0.25分</t>
  </si>
  <si>
    <t>（1）2022年乒乓球选拔 0.2
（2）2022年篮球队选拔 0.2
（3）定向越野 0.2
（4）荧光夜跑0.2</t>
  </si>
  <si>
    <t>戢浩然</t>
  </si>
  <si>
    <t>（1）“先进团支部”班级:0.25分 （2）心理健康讲座：0.2分</t>
  </si>
  <si>
    <t>（1）23年3月15日学者面对面讲座：0.2分（2）广东农产品加工产业发展现状与趋势讲座 0.2 分</t>
  </si>
  <si>
    <t>周孟新</t>
  </si>
  <si>
    <t>（1）“先进团支部”班级:0.25分</t>
  </si>
  <si>
    <t>（1）乒乓球选拔0.2分；（2）参与定向越野大赛0.2分</t>
  </si>
  <si>
    <t>刘慧、莫哲淇</t>
  </si>
  <si>
    <t>杨湧，蔡敏瑜</t>
  </si>
  <si>
    <t>（1）院先进团支部，0.25分；（2）院五四红旗团支部，0.25分；</t>
  </si>
  <si>
    <t>0.5分</t>
  </si>
  <si>
    <t>程凡姝</t>
  </si>
  <si>
    <t>先进团支部、“精力沛杯”知识竞赛</t>
  </si>
  <si>
    <t>翟慧潺</t>
  </si>
  <si>
    <r>
      <rPr>
        <sz val="11"/>
        <color theme="1"/>
        <rFont val="宋体"/>
        <charset val="134"/>
      </rPr>
      <t>4.20</t>
    </r>
    <r>
      <rPr>
        <sz val="11"/>
        <color theme="1"/>
        <rFont val="宋体"/>
        <charset val="134"/>
      </rPr>
      <t>防电信诈骗讲座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青年大学习</t>
    </r>
    <r>
      <rPr>
        <sz val="11"/>
        <color theme="1"/>
        <rFont val="宋体"/>
        <charset val="134"/>
      </rPr>
      <t>”</t>
    </r>
    <r>
      <rPr>
        <sz val="11"/>
        <color theme="1"/>
        <rFont val="宋体"/>
        <charset val="134"/>
      </rPr>
      <t>先进团支部</t>
    </r>
    <r>
      <rPr>
        <sz val="11"/>
        <color theme="1"/>
        <rFont val="宋体"/>
        <charset val="134"/>
      </rPr>
      <t xml:space="preserve"> 0.25</t>
    </r>
    <r>
      <rPr>
        <sz val="11"/>
        <color theme="1"/>
        <rFont val="宋体"/>
        <charset val="134"/>
      </rPr>
      <t>分</t>
    </r>
  </si>
  <si>
    <t>黄溱颖</t>
  </si>
  <si>
    <r>
      <rPr>
        <sz val="11"/>
        <color theme="1"/>
        <rFont val="宋体"/>
        <charset val="134"/>
      </rPr>
      <t>参与</t>
    </r>
    <r>
      <rPr>
        <sz val="11"/>
        <color theme="1"/>
        <rFont val="宋体"/>
        <charset val="134"/>
      </rPr>
      <t>2023</t>
    </r>
    <r>
      <rPr>
        <sz val="11"/>
        <color theme="1"/>
        <rFont val="宋体"/>
        <charset val="134"/>
      </rPr>
      <t>年</t>
    </r>
    <r>
      <rPr>
        <sz val="11"/>
        <color theme="1"/>
        <rFont val="宋体"/>
        <charset val="134"/>
      </rPr>
      <t>4</t>
    </r>
    <r>
      <rPr>
        <sz val="11"/>
        <color theme="1"/>
        <rFont val="宋体"/>
        <charset val="134"/>
      </rPr>
      <t>月</t>
    </r>
    <r>
      <rPr>
        <sz val="11"/>
        <color theme="1"/>
        <rFont val="宋体"/>
        <charset val="134"/>
      </rPr>
      <t>20</t>
    </r>
    <r>
      <rPr>
        <sz val="11"/>
        <color theme="1"/>
        <rFont val="宋体"/>
        <charset val="134"/>
      </rPr>
      <t>日电信网络诈骗研究生专场宣讲会</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先进团支部</t>
    </r>
    <r>
      <rPr>
        <sz val="11"/>
        <color theme="1"/>
        <rFont val="宋体"/>
        <charset val="134"/>
      </rPr>
      <t>”</t>
    </r>
    <r>
      <rPr>
        <sz val="11"/>
        <color theme="1"/>
        <rFont val="宋体"/>
        <charset val="134"/>
      </rPr>
      <t>的全体团员及参学群众均可加</t>
    </r>
    <r>
      <rPr>
        <sz val="11"/>
        <color theme="1"/>
        <rFont val="宋体"/>
        <charset val="134"/>
      </rPr>
      <t>0.25</t>
    </r>
    <r>
      <rPr>
        <sz val="11"/>
        <color theme="1"/>
        <rFont val="宋体"/>
        <charset val="134"/>
      </rPr>
      <t>综测分</t>
    </r>
    <r>
      <rPr>
        <sz val="11"/>
        <color theme="1"/>
        <rFont val="宋体"/>
        <charset val="134"/>
      </rPr>
      <t xml:space="preserve">
</t>
    </r>
  </si>
  <si>
    <t>李伟芳</t>
  </si>
  <si>
    <t>（1）院先进团支部</t>
  </si>
  <si>
    <t>0.25分</t>
  </si>
  <si>
    <t>黄惠书</t>
  </si>
  <si>
    <t>吴清平</t>
  </si>
  <si>
    <t>先进团支部</t>
  </si>
  <si>
    <t>周润</t>
  </si>
  <si>
    <t>先进团支部 0.25分</t>
  </si>
  <si>
    <t>向鹏成</t>
  </si>
  <si>
    <r>
      <rPr>
        <sz val="11"/>
        <color rgb="FF000000"/>
        <rFont val="宋体"/>
        <charset val="134"/>
      </rPr>
      <t>防电信诈骗讲座</t>
    </r>
    <r>
      <rPr>
        <sz val="11"/>
        <color rgb="FF000000"/>
        <rFont val="宋体"/>
        <charset val="134"/>
      </rPr>
      <t xml:space="preserve"> 0.2</t>
    </r>
    <r>
      <rPr>
        <sz val="11"/>
        <color rgb="FF000000"/>
        <rFont val="宋体"/>
        <charset val="134"/>
      </rPr>
      <t>分</t>
    </r>
  </si>
  <si>
    <t>匡维阳</t>
  </si>
  <si>
    <t>硕博连读，在读博一</t>
  </si>
  <si>
    <t>食品加工与安全</t>
  </si>
  <si>
    <t>谢君婷</t>
  </si>
  <si>
    <t>全日制专业硕士</t>
  </si>
  <si>
    <t>先进团支部＋0.25，五四红旗团支部+0.5</t>
  </si>
  <si>
    <t>SCI 1区 Recent advances in health benefits and bioavailability of dietary astaxanthin and its isomers.Food chemistry,首发时间：2023.03.作者排序：2 （1作为自己导师）30分。SCI 1区：Astaxanthin reduces fat storage in fat-6/fat-7 dependent manner determined by Caenorhabditis elegans—a critical and unique tool.Food&amp;function,首发时间：2023.07.作者排序：1   30分</t>
  </si>
  <si>
    <t>SCI 1区 Recent advances in health benefits and bioavailability of dietary astaxanthin and its isomers.Food chemistry 30分。SCI 1区：Astaxanthin reduces fat storage in fat-6/fat-7 dependent manner determined by Caenorhabditis elegans—a critical and unique tool.Food&amp;function   30分</t>
  </si>
  <si>
    <t>女子篮球选拔赛 0.2，女子乒乓球选拔赛 0.2，食品学院趣味运动会0.2，</t>
  </si>
  <si>
    <t>女子篮球选拔赛 0.2，女子乒乓球选拔赛 0.2，食品学院趣味运动会0.2，2022年12月14日农产品加工学术讲座0.2分（科研成绩达上限）。</t>
  </si>
  <si>
    <t>生物与医药</t>
  </si>
  <si>
    <t>周苏斌</t>
  </si>
  <si>
    <t>司徒文贝</t>
  </si>
  <si>
    <t>（1）21级硕士2班获得先进团支部称号 0.25分；
（2）21级硕士2班获得校级五四红旗团支部 0.5分；
（3）食品学院团委获得2022-2023年度华南农业大学五四红旗团委 0.25分；
（4）担任团委研究生会副书记 4分
（5）“学习二十大、永远跟党走、奋进新征程”主题手帐活动二等奖 0.3分
（6）参与23届华南农业大学膳食管理委员会“光盘行动”有奖竞答活动 0.2分
（7）参与“4.20防电信诈骗讲座” 0.2分
（8）参加红旗学生会（研究生会）评比述职   0.2分
（9）获得校级五四“优秀团干”2分
（10）担任食品学院第三党支部组织委员 1分（原2分）
（11）参与线上文体打卡活动  0.2分
（12）参与“11月2日食品大讲堂” 0.2分
（13）参加食品安全科普大赛  0.2分</t>
  </si>
  <si>
    <t xml:space="preserve">（1）参加高福专题学术讲座  0.2分
（2）参与华南农业大学实验技能创新大赛 0.2分
（3）以第一作者发表SCI 二区论文 《Different molecular structure of zeolite imidazole acid framework with curcumin loading and its antibacterial property》  期刊名《Food Bioscience》 23.07.28   24分
（4）以第一作者发表SCI 三区论文 《Effect of Chitosan Molecular Structure on the Storage and Controlled-Releasing Property of Double-Layer Particles for Bioactive Proteins Oral Administration》 期刊名《International Journal of Food Science &amp; Technology》  22.09.29  18分
</t>
  </si>
  <si>
    <t>（1）参与2022年男子篮球队选拔赛  0.2分
（2）参与2022年乒乓球队选拔赛    0.2分
（3）参与2022年院运会田赛跳远    0.2分
（4）参与定向越野初赛             0.2分
（5）参加趣味运动会               0.2分
（6）参加第二届夜间超级迷宫定向赛暨校队选拔赛   0.2分</t>
  </si>
  <si>
    <t>53.1分</t>
  </si>
  <si>
    <t>赵文俊</t>
  </si>
  <si>
    <t>（1） 4.20参与防电信网络诈骗研究生专场宣讲会 0.2分。
（2） 11.27参与心理健康讲座 0.2分。
（3） 3月参与国奖分享 0.2分。
（4） 获得华南农业大学“社区党员之星”标兵奖 0.6分。
（5） 获得21级硕士7班先进团支部称号 0.25分。</t>
  </si>
  <si>
    <t>（1） 4.20参与防电信网络诈骗研究生专场宣讲会 0.2分。
（2） 11.27参与心理健康讲座 0.2分。
（3） 3月参与国奖分享 0.2分。
（4） 获得华南农业大学“社区党员之星”标兵奖 1.2分。
（5） 获得21级硕士7班先进团支部称号 0.25分。</t>
  </si>
  <si>
    <t>(1) Probiotic-fermented Portulaca oleracea L. alleviated DNFB-induced atopic dermatitis by inhibiting the NF-κB signaling pathway，Journal of Ethnopharmacology，2023年5月5日，第一作者，24分。
(2) 芽孢杆菌DU-106 裂解物对2,4-二硝基氟苯诱导的特应性皮炎小鼠的治疗作用，微生物学通报，2023年3月22日，第一作者，7分。
(3) CN116024153A-一种灭活芽孢杆菌的制备方法及其应用。发明专利公开，第二（导师第一），4分。
(4) 食品学院第十二届综述大赛参与 0.2分。
(5) 参与学术讲座-12.14广东农产品加工产业发展现状与趋势 0.2分。
(6) 参与学术讲座-11.10专利辅导讲座 0.2分
(7) 华南农业大学创客杯铜奖获奖成员 0.8分</t>
  </si>
  <si>
    <t xml:space="preserve">（1） 参与食品学院男子篮球队选拔赛 0.2分 
（2） 参与食品学院男子乒乓球队选拔赛 0.2分 </t>
  </si>
  <si>
    <t>社区党员之星标兵奖加1.2分，属于模范引领</t>
  </si>
  <si>
    <t>王晓颖</t>
  </si>
  <si>
    <t>王丽</t>
  </si>
  <si>
    <t>（1）生物工程研究生第一党支部副书记 3分
（2）“光盘行动”有奖竞答 0.2分
（3）参加2022年11月2日“食品大讲堂” 0.2分
（4）参加2022年11月27日心理健康讲座 0.2分
（5）参加“共抗艾滋，共享健康”线上讲座活动 0.2分
（6）参加2023年4月20日防电信网络诈骗研究生专场宣讲会 0.2分
（7）参加“线上文体打卡活动” 0.2分
（8）参加2022年10月19日“新生杯”写作大赛 0.2分
（9）食品学院研究生“青年大学习”先进团支部 0.25分</t>
  </si>
  <si>
    <t>（1）SCI 1区（标题：Soy isoflavone-specific biotransformation product S-equol in the colon: physiological functions, transformation mechanisms, and metabolic regulatory pathways，期刊名：critical reviews in food science and nutrition，接收年月：2022年12月，作者排序第1） 30分
（2）参加2022年12月14日广东农产品加工产业发展现状与趋势讲座 0.2分
（3）参加2022年11月10日专利辅导讲座 0.2分
（4）参加2022年实验技能创新大赛 0.2分
（5）参加2022年“丁颖杯”发明创意大赛 0.2分</t>
  </si>
  <si>
    <t>（1）参与篮球选拔 0.2分
（2）乒乓球选拔 0.2分
（3）食品学院院运会参与女子立定跳远 0.2分
（4）参加定向越野团体赛 0.2分
（5）第二届夜间超级迷宫定向赛暨校队选拔赛 0.2分</t>
  </si>
  <si>
    <t>曾诗蔼</t>
  </si>
  <si>
    <t xml:space="preserve">（1）4.27大豆科普决赛讲座 参与0.2分
（2）11.2 食品大讲堂 参与0.2分
（3）线下电信防诈骗 参与0.2分 
（4）线上文体打卡活动 参与0.2分 
（5）院级先进团支部 0.25分
（6）院级五四红旗团支部 0.25分
</t>
  </si>
  <si>
    <r>
      <rPr>
        <sz val="11"/>
        <color rgb="FF000000"/>
        <rFont val="宋体"/>
        <charset val="134"/>
      </rPr>
      <t>（</t>
    </r>
    <r>
      <rPr>
        <sz val="12"/>
        <rFont val="宋体"/>
        <charset val="134"/>
      </rPr>
      <t xml:space="preserve">1）SCI 1区（标题Time-specific ultrasonic treatment of litchi thaumatin-like protein inhibits inflammatory response in RAW264.7 macrophages via NF-κB and MAPK transduction pathways，期刊名Ultrasonics Sonochemistry，接收2023年3月，作者排序第1） 30分；
（2）食品学院第十二届综述大赛参与 0.2分；
（3）12.14农产品加工 参与0.2分
（4）6.8 研究生学术论坛决赛 参与0.2分
（5）6.6 第十七期食品大讲堂 参与0.2分
（6）创客杯院级第二 0.5分
（7）李锦记 参与0.2分
（8）丁颖杯 院级第一 0.6分
（9）IFF大赛 参与0.2分
（10）2022年华南农业大学食品学院实验技能创新大赛 参与0.2分
（11）5.19 合理膳食健康人生 参与0.2分
（12）互联网+ 参与0.2分
</t>
    </r>
  </si>
  <si>
    <r>
      <rPr>
        <sz val="11"/>
        <color rgb="FFFF0000"/>
        <rFont val="宋体"/>
        <charset val="134"/>
      </rPr>
      <t>（</t>
    </r>
    <r>
      <rPr>
        <sz val="12"/>
        <rFont val="宋体"/>
        <charset val="134"/>
      </rPr>
      <t xml:space="preserve">1）SCI 1区（标题Time-specific ultrasonic treatment of litchi thaumatin-like protein inhibits inflammatory response in RAW264.7 macrophages via NF-κB and MAPK transduction pathways，期刊名Ultrasonics Sonochemistry，接收2023年3月，作者排序第1） 30分；
（2）食品学院第十二届综述大赛参与 0.2分；
（3）12.14农产品加工 参与0.2分
（4）6.8 研究生学术论坛决赛 参与0.2分
（5）6.6 第十七期食品大讲堂 参与0.2分
（6）创客杯院级第二 0.5分
（7）李锦记 参与0.2分
（8）丁颖杯 院级第一 0.6分
（9）IFF大赛 参与0.2分
（10）2022年华南农业大学食品学院实验技能创新大赛 参与0.2分
（11）5.19 合理膳食健康人生 参与0.2分
（12）互联网+ 参与0.2分
</t>
    </r>
  </si>
  <si>
    <t xml:space="preserve">（1）参与食品学院院运会立定跳远 提前赛 参与0.2分；
（2）荧光夜跑 参与0.2分
（3）定向越野 参与0.2分 
（4）篮球选拔 参与0.2分
（5）兵乓球选拔 参与0.2分
（6）趣味运动会 参与0.2分
</t>
  </si>
  <si>
    <t>游潜</t>
  </si>
  <si>
    <t>198788885896</t>
  </si>
  <si>
    <t xml:space="preserve">（1）班级心理委员 2分；（2）院级先进团支部0.25分；
（3）院级五四红旗团支部 0.25分； 
（4）参加防电信网络诈骗研究生专场宣讲会 0.2分
</t>
  </si>
  <si>
    <t xml:space="preserve">（1）SCI 1区（A multi-block data approach to assessing beef quality: ComDim analysis of hyperspectral imaging, 1H NMR, electronic nose and quality parameters data，Food Chemistry，接收年月2023.06.01，作者排序第1） 30分  ；（2）参与食品学院2022-2023年度研究生文献综述大赛 0.2分； </t>
  </si>
  <si>
    <t xml:space="preserve">（1）参加篮球队选拔 0.2分；
（2）参加乒乓球队选拔 0.2分
</t>
  </si>
  <si>
    <t>曾介玉</t>
  </si>
  <si>
    <t>（1）先进团支部团员0.25；
（2）食品工程研究生第三党支部副书记，3分；（3）线下宣讲会，防电信网络诈骗专场，2023.04.20，0.2分</t>
  </si>
  <si>
    <t>（1）SCI 2区（标题：Sacha inchi albumin delays skin-aging by alleviating inflammation, oxidative stress and regulating gut microbiota in D-Galactose induced aging mice，期刊名：Journal of the science of food and agriculture，24分，接收年月：2023年3月，作者排序：第1 。
（2）食品学院 心理健康讲座 0.2分，
农产品加工产业发展现状与趋势讲座0.2 分。
（3）参加文献综述大赛 0.2分
（4）一项公开专利：一种紫山药茶乳饮料的制作方法 4分</t>
  </si>
  <si>
    <t>（1） 参与食品学院院运会女子4*100 m比赛 0.2分；
（2） 参加乒乓球选拔赛 0.2分
（3） 参加定向越野选拔赛 0.2分
（4） 华南农业大学线上文体打卡活动 0.2
（5）荧光夜跑活动 0.2分
（6）2022年广东省“模拟提案征集活动”0.2分</t>
  </si>
  <si>
    <t>线上打卡属于集体活动，位置移动，分数不变</t>
  </si>
  <si>
    <t>谢佩纯</t>
  </si>
  <si>
    <t>（1）先进团支部 0.25分</t>
  </si>
  <si>
    <t>（1）先进团支部 0.25分（2）优秀党支部0.25</t>
  </si>
  <si>
    <t>（1）SCI Ⅰ区（标题：Dietary 5-demethylnobiletin attenuated dextran sulfate sodium-induced colitis in mice by inhibiting immune response and regulating gut microbiota，期刊名FOOD &amp; FUNCTION ，接受年月2023年6月，作者排序第1）30分                        （2）食品学院第12届综述大赛 0.2分       （3）参加心理健康讲座 0.2分</t>
  </si>
  <si>
    <t>（1）参与食品学院院运会女子三级跳项目比赛 第七名  0.4分； 
（2）参加食品学院乒乓球选拔赛  0.2分；
（3）参加第65届定向越野选拔赛（团队赛） 0.2分；
（4）参加趣味运动会  0.2分；
（5）参加荧光夜跑  0.2分；
（6）参加防电信网络诈骗研究生专场宣讲会 0.2分
（7）参加“线上文体打卡活动”线上音乐打卡  0.2分  
（8）参加食品安全科普大赛观众 0.2分
（9）参加易班嘉年华定向越野  0.2分  
参加“线上文体打卡活动”线上体育打卡 0.2分</t>
  </si>
  <si>
    <r>
      <rPr>
        <sz val="11"/>
        <color theme="1"/>
        <rFont val="宋体"/>
        <charset val="134"/>
      </rPr>
      <t xml:space="preserve">（1）参与食品学院院运会女子三级跳项目比赛 第七名  0.4分； 
（2）参加食品学院乒乓球选拔赛  0.2分；
（3）参加第65届定向越野选拔赛（团队赛） 0.2分；
（4）参加趣味运动会  0.2分；
（5）参加荧光夜跑  0.2分；
（6）参加防电信网络诈骗研究生专场宣讲会 0.2分
（7）参加“线上文体打卡活动”线上音乐打卡  0.2分  </t>
    </r>
    <r>
      <rPr>
        <b/>
        <sz val="11"/>
        <color rgb="FFFF0000"/>
        <rFont val="宋体"/>
        <charset val="134"/>
      </rPr>
      <t>（与体育重复加分</t>
    </r>
    <r>
      <rPr>
        <sz val="11"/>
        <color theme="1"/>
        <rFont val="宋体"/>
        <charset val="134"/>
      </rPr>
      <t xml:space="preserve">）
（8）参加食品安全科普大赛观众 0.2分
（9）参加易班嘉年华定向越野  0.2分  
</t>
    </r>
  </si>
  <si>
    <t>冯晓璇</t>
  </si>
  <si>
    <r>
      <rPr>
        <sz val="11"/>
        <color theme="1"/>
        <rFont val="宋体"/>
        <charset val="134"/>
      </rPr>
      <t>（</t>
    </r>
    <r>
      <rPr>
        <sz val="11"/>
        <color theme="1"/>
        <rFont val="宋体"/>
        <charset val="134"/>
      </rPr>
      <t>1</t>
    </r>
    <r>
      <rPr>
        <sz val="11"/>
        <color theme="1"/>
        <rFont val="宋体"/>
        <charset val="134"/>
      </rPr>
      <t>）非学术讲座</t>
    </r>
    <r>
      <rPr>
        <sz val="11"/>
        <color theme="1"/>
        <rFont val="宋体"/>
        <charset val="134"/>
      </rPr>
      <t xml:space="preserve"> 2022.11.2</t>
    </r>
    <r>
      <rPr>
        <sz val="11"/>
        <color theme="1"/>
        <rFont val="宋体"/>
        <charset val="134"/>
      </rPr>
      <t>食品大讲堂</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）集体活动</t>
    </r>
    <r>
      <rPr>
        <sz val="11"/>
        <color theme="1"/>
        <rFont val="宋体"/>
        <charset val="134"/>
      </rPr>
      <t xml:space="preserve"> 2023.3.15 </t>
    </r>
    <r>
      <rPr>
        <sz val="11"/>
        <color theme="1"/>
        <rFont val="宋体"/>
        <charset val="134"/>
      </rPr>
      <t>学者面对面</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）集体活动</t>
    </r>
    <r>
      <rPr>
        <sz val="11"/>
        <color theme="1"/>
        <rFont val="宋体"/>
        <charset val="134"/>
      </rPr>
      <t xml:space="preserve"> 2023.6.6 </t>
    </r>
    <r>
      <rPr>
        <sz val="11"/>
        <color theme="1"/>
        <rFont val="宋体"/>
        <charset val="134"/>
      </rPr>
      <t>食品大讲堂第十七期讲座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4</t>
    </r>
    <r>
      <rPr>
        <sz val="11"/>
        <color theme="1"/>
        <rFont val="宋体"/>
        <charset val="134"/>
      </rPr>
      <t>）参加</t>
    </r>
    <r>
      <rPr>
        <sz val="11"/>
        <color theme="1"/>
        <rFont val="宋体"/>
        <charset val="134"/>
      </rPr>
      <t>“</t>
    </r>
    <r>
      <rPr>
        <sz val="11"/>
        <color theme="1"/>
        <rFont val="宋体"/>
        <charset val="134"/>
      </rPr>
      <t>线上文体打卡活动</t>
    </r>
    <r>
      <rPr>
        <sz val="11"/>
        <color theme="1"/>
        <rFont val="宋体"/>
        <charset val="134"/>
      </rPr>
      <t>”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5</t>
    </r>
    <r>
      <rPr>
        <sz val="11"/>
        <color theme="1"/>
        <rFont val="宋体"/>
        <charset val="134"/>
      </rPr>
      <t>）食品学院研究生</t>
    </r>
    <r>
      <rPr>
        <sz val="11"/>
        <color theme="1"/>
        <rFont val="宋体"/>
        <charset val="134"/>
      </rPr>
      <t>“</t>
    </r>
    <r>
      <rPr>
        <sz val="11"/>
        <color theme="1"/>
        <rFont val="宋体"/>
        <charset val="134"/>
      </rPr>
      <t>青年大学习</t>
    </r>
    <r>
      <rPr>
        <sz val="11"/>
        <color theme="1"/>
        <rFont val="宋体"/>
        <charset val="134"/>
      </rPr>
      <t>”</t>
    </r>
    <r>
      <rPr>
        <sz val="11"/>
        <color theme="1"/>
        <rFont val="宋体"/>
        <charset val="134"/>
      </rPr>
      <t>先进团支部</t>
    </r>
    <r>
      <rPr>
        <sz val="11"/>
        <color theme="1"/>
        <rFont val="宋体"/>
        <charset val="134"/>
      </rPr>
      <t xml:space="preserve"> 0.25</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6</t>
    </r>
    <r>
      <rPr>
        <sz val="11"/>
        <color theme="1"/>
        <rFont val="宋体"/>
        <charset val="134"/>
      </rPr>
      <t>）食品学院</t>
    </r>
    <r>
      <rPr>
        <sz val="11"/>
        <color theme="1"/>
        <rFont val="宋体"/>
        <charset val="134"/>
      </rPr>
      <t>“</t>
    </r>
    <r>
      <rPr>
        <sz val="11"/>
        <color theme="1"/>
        <rFont val="宋体"/>
        <charset val="134"/>
      </rPr>
      <t>学习二十大、永远跟党走、奋进新征程</t>
    </r>
    <r>
      <rPr>
        <sz val="11"/>
        <color theme="1"/>
        <rFont val="宋体"/>
        <charset val="134"/>
      </rPr>
      <t>”</t>
    </r>
    <r>
      <rPr>
        <sz val="11"/>
        <color theme="1"/>
        <rFont val="宋体"/>
        <charset val="134"/>
      </rPr>
      <t>主题手账创作活动</t>
    </r>
    <r>
      <rPr>
        <sz val="11"/>
        <color theme="1"/>
        <rFont val="宋体"/>
        <charset val="134"/>
      </rPr>
      <t xml:space="preserve"> </t>
    </r>
    <r>
      <rPr>
        <sz val="11"/>
        <color theme="1"/>
        <rFont val="宋体"/>
        <charset val="134"/>
      </rPr>
      <t>二等奖</t>
    </r>
    <r>
      <rPr>
        <sz val="11"/>
        <color theme="1"/>
        <rFont val="宋体"/>
        <charset val="134"/>
      </rPr>
      <t xml:space="preserve"> 0.3</t>
    </r>
    <r>
      <rPr>
        <sz val="11"/>
        <color theme="1"/>
        <rFont val="宋体"/>
        <charset val="134"/>
      </rPr>
      <t>分</t>
    </r>
    <r>
      <rPr>
        <sz val="11"/>
        <color theme="1"/>
        <rFont val="宋体"/>
        <charset val="134"/>
      </rPr>
      <t xml:space="preserve">
</t>
    </r>
  </si>
  <si>
    <r>
      <rPr>
        <sz val="11"/>
        <color theme="1"/>
        <rFont val="宋体"/>
        <charset val="134"/>
      </rPr>
      <t>（</t>
    </r>
    <r>
      <rPr>
        <sz val="11"/>
        <color theme="1"/>
        <rFont val="宋体"/>
        <charset val="134"/>
      </rPr>
      <t>1</t>
    </r>
    <r>
      <rPr>
        <sz val="11"/>
        <color theme="1"/>
        <rFont val="宋体"/>
        <charset val="134"/>
      </rPr>
      <t>）</t>
    </r>
    <r>
      <rPr>
        <sz val="11"/>
        <color theme="1"/>
        <rFont val="宋体"/>
        <charset val="134"/>
      </rPr>
      <t>SCI 1</t>
    </r>
    <r>
      <rPr>
        <sz val="11"/>
        <color theme="1"/>
        <rFont val="宋体"/>
        <charset val="134"/>
      </rPr>
      <t>区（标题：</t>
    </r>
    <r>
      <rPr>
        <sz val="11"/>
        <color theme="1"/>
        <rFont val="宋体"/>
        <charset val="134"/>
      </rPr>
      <t>Recent advances in the detection of pathogenic microorganisms and toxins based on field-effect transistor biosensors</t>
    </r>
    <r>
      <rPr>
        <sz val="11"/>
        <color theme="1"/>
        <rFont val="宋体"/>
        <charset val="134"/>
      </rPr>
      <t>，期刊名：</t>
    </r>
    <r>
      <rPr>
        <sz val="11"/>
        <color theme="1"/>
        <rFont val="宋体"/>
        <charset val="134"/>
      </rPr>
      <t>CRITICAL REVIEWS IN FOOD SCIENCE AND NUTRITION</t>
    </r>
    <r>
      <rPr>
        <sz val="11"/>
        <color theme="1"/>
        <rFont val="宋体"/>
        <charset val="134"/>
      </rPr>
      <t>，接受年月：</t>
    </r>
    <r>
      <rPr>
        <sz val="11"/>
        <color theme="1"/>
        <rFont val="宋体"/>
        <charset val="134"/>
      </rPr>
      <t>2023</t>
    </r>
    <r>
      <rPr>
        <sz val="11"/>
        <color theme="1"/>
        <rFont val="宋体"/>
        <charset val="134"/>
      </rPr>
      <t>年</t>
    </r>
    <r>
      <rPr>
        <sz val="11"/>
        <color theme="1"/>
        <rFont val="宋体"/>
        <charset val="134"/>
      </rPr>
      <t>4</t>
    </r>
    <r>
      <rPr>
        <sz val="11"/>
        <color theme="1"/>
        <rFont val="宋体"/>
        <charset val="134"/>
      </rPr>
      <t>月，作者排序第</t>
    </r>
    <r>
      <rPr>
        <sz val="11"/>
        <color theme="1"/>
        <rFont val="宋体"/>
        <charset val="134"/>
      </rPr>
      <t>1</t>
    </r>
    <r>
      <rPr>
        <sz val="11"/>
        <color theme="1"/>
        <rFont val="宋体"/>
        <charset val="134"/>
      </rPr>
      <t>）</t>
    </r>
    <r>
      <rPr>
        <sz val="11"/>
        <color theme="1"/>
        <rFont val="宋体"/>
        <charset val="134"/>
      </rPr>
      <t xml:space="preserve"> 30</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）学术讲座</t>
    </r>
    <r>
      <rPr>
        <sz val="11"/>
        <color theme="1"/>
        <rFont val="宋体"/>
        <charset val="134"/>
      </rPr>
      <t xml:space="preserve"> 2022.11.10</t>
    </r>
    <r>
      <rPr>
        <sz val="11"/>
        <color theme="1"/>
        <rFont val="宋体"/>
        <charset val="134"/>
      </rPr>
      <t>专利辅导讲座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）参加</t>
    </r>
    <r>
      <rPr>
        <sz val="11"/>
        <color theme="1"/>
        <rFont val="宋体"/>
        <charset val="134"/>
      </rPr>
      <t>2022</t>
    </r>
    <r>
      <rPr>
        <sz val="11"/>
        <color theme="1"/>
        <rFont val="宋体"/>
        <charset val="134"/>
      </rPr>
      <t>年实验技能创新大赛</t>
    </r>
    <r>
      <rPr>
        <sz val="11"/>
        <color theme="1"/>
        <rFont val="宋体"/>
        <charset val="134"/>
      </rPr>
      <t xml:space="preserve"> 0.2</t>
    </r>
    <r>
      <rPr>
        <sz val="11"/>
        <color theme="1"/>
        <rFont val="宋体"/>
        <charset val="134"/>
      </rPr>
      <t>分</t>
    </r>
    <r>
      <rPr>
        <sz val="11"/>
        <color theme="1"/>
        <rFont val="宋体"/>
        <charset val="134"/>
      </rPr>
      <t xml:space="preserve">
</t>
    </r>
  </si>
  <si>
    <r>
      <rPr>
        <sz val="11"/>
        <color theme="1"/>
        <rFont val="宋体"/>
        <charset val="134"/>
      </rPr>
      <t>（</t>
    </r>
    <r>
      <rPr>
        <sz val="11"/>
        <color theme="1"/>
        <rFont val="宋体"/>
        <charset val="134"/>
      </rPr>
      <t>1</t>
    </r>
    <r>
      <rPr>
        <sz val="11"/>
        <color theme="1"/>
        <rFont val="宋体"/>
        <charset val="134"/>
      </rPr>
      <t>）</t>
    </r>
    <r>
      <rPr>
        <sz val="11"/>
        <color theme="1"/>
        <rFont val="宋体"/>
        <charset val="134"/>
      </rPr>
      <t>2022</t>
    </r>
    <r>
      <rPr>
        <sz val="11"/>
        <color theme="1"/>
        <rFont val="宋体"/>
        <charset val="134"/>
      </rPr>
      <t>年女子篮球选拔赛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t>
    </r>
    <r>
      <rPr>
        <sz val="11"/>
        <color theme="1"/>
        <rFont val="宋体"/>
        <charset val="134"/>
      </rPr>
      <t>2022</t>
    </r>
    <r>
      <rPr>
        <sz val="11"/>
        <color theme="1"/>
        <rFont val="宋体"/>
        <charset val="134"/>
      </rPr>
      <t>年乒乓球队选拔赛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t>
    </r>
    <r>
      <rPr>
        <sz val="11"/>
        <color theme="1"/>
        <rFont val="宋体"/>
        <charset val="134"/>
      </rPr>
      <t>2022</t>
    </r>
    <r>
      <rPr>
        <sz val="11"/>
        <color theme="1"/>
        <rFont val="宋体"/>
        <charset val="134"/>
      </rPr>
      <t>年院运会</t>
    </r>
    <r>
      <rPr>
        <sz val="11"/>
        <color theme="1"/>
        <rFont val="宋体"/>
        <charset val="134"/>
      </rPr>
      <t xml:space="preserve"> </t>
    </r>
    <r>
      <rPr>
        <sz val="11"/>
        <color theme="1"/>
        <rFont val="宋体"/>
        <charset val="134"/>
      </rPr>
      <t>参与女子</t>
    </r>
    <r>
      <rPr>
        <sz val="11"/>
        <color theme="1"/>
        <rFont val="宋体"/>
        <charset val="134"/>
      </rPr>
      <t>100</t>
    </r>
    <r>
      <rPr>
        <sz val="11"/>
        <color theme="1"/>
        <rFont val="宋体"/>
        <charset val="134"/>
      </rPr>
      <t>米</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4</t>
    </r>
    <r>
      <rPr>
        <sz val="11"/>
        <color theme="1"/>
        <rFont val="宋体"/>
        <charset val="134"/>
      </rPr>
      <t>）</t>
    </r>
    <r>
      <rPr>
        <sz val="11"/>
        <color theme="1"/>
        <rFont val="宋体"/>
        <charset val="134"/>
      </rPr>
      <t>2022</t>
    </r>
    <r>
      <rPr>
        <sz val="11"/>
        <color theme="1"/>
        <rFont val="宋体"/>
        <charset val="134"/>
      </rPr>
      <t>年华南农业大学定向越野初赛</t>
    </r>
    <r>
      <rPr>
        <sz val="11"/>
        <color theme="1"/>
        <rFont val="宋体"/>
        <charset val="134"/>
      </rPr>
      <t xml:space="preserve"> </t>
    </r>
    <r>
      <rPr>
        <sz val="11"/>
        <color theme="1"/>
        <rFont val="宋体"/>
        <charset val="134"/>
      </rPr>
      <t>团队赛参赛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5</t>
    </r>
    <r>
      <rPr>
        <sz val="11"/>
        <color theme="1"/>
        <rFont val="宋体"/>
        <charset val="134"/>
      </rPr>
      <t>）参加第二届夜间超级迷宫定向赛暨校队选拔赛</t>
    </r>
    <r>
      <rPr>
        <sz val="11"/>
        <color theme="1"/>
        <rFont val="宋体"/>
        <charset val="134"/>
      </rPr>
      <t xml:space="preserve"> 0.2</t>
    </r>
    <r>
      <rPr>
        <sz val="11"/>
        <color theme="1"/>
        <rFont val="宋体"/>
        <charset val="134"/>
      </rPr>
      <t>分</t>
    </r>
    <r>
      <rPr>
        <sz val="11"/>
        <color theme="1"/>
        <rFont val="宋体"/>
        <charset val="134"/>
      </rPr>
      <t xml:space="preserve">
</t>
    </r>
  </si>
  <si>
    <t>曾雨</t>
  </si>
  <si>
    <t xml:space="preserve">(1)班级心理委员2分 
(2)防电信诈骗研究生专场宣讲会0.2分
(3)心理健康讲座0.2分
(4)先进团支部0.25分
</t>
  </si>
  <si>
    <t xml:space="preserve">（1）SCI 2区（标题By-Products of Fruit and Vegetables Antioxidant Properties of Extractable and Non-Extractable Phenolic Compounds，期刊名Antioxidants，作者排序第1）24分
（2）食品学院12届综述大赛参与 0.2分
（3）发明专利（一种从荔枝壳中高效绿色提取原花青素的方法，申请号：202310791951.4，作者排序第2，指导老师为第1）4分
（4）院创客杯二等奖0.5分
（5）原国家疾控中心主任高福专题讲座0.2分
（6）广东农产品加工现状与趋势讲座0.2分
（7）专利辅导讲座0.2分
（8）校创客杯参与0.2分
（9）院丁颖杯发明大赛B类第一名1.5分
（10）校丁颖杯发明大赛B类二等奖3分
</t>
  </si>
  <si>
    <t xml:space="preserve">（1）SCI 2区（标题By-Products of Fruit and Vegetables Antioxidant Properties of Extractable and Non-Extractable Phenolic Compounds，期刊名Antioxidants，作者排序第1）24分
（2）食品学院12届综述大赛参与 0.2分
（5）原国家疾控中心主任高福专题讲座0.2分
（6）广东农产品加工现状与趋势讲座0.2分
（7）专利辅导讲座0.2分
（8）校创客杯参与0.2分
（10）校丁颖杯发明大赛B类二等奖2分
</t>
  </si>
  <si>
    <t xml:space="preserve">（1）SCI 2区（标题By-Products of Fruit and Vegetables Antioxidant Properties of Extractable and Non-Extractable Phenolic Compounds，期刊名Antioxidants，作者排序第1）24分
（2）食品学院12届综述大赛参与 0.2分
（5）原国家疾控中心主任高福专题讲座0.2分
（6）广东农产品加工现状与趋势讲座0.2分
（7）专利辅导讲座0.2分
（8）校创客杯参与0.3分
（10）校丁颖杯发明大赛B类二等奖3分
</t>
  </si>
  <si>
    <t xml:space="preserve">（1）参与乒乓球选拔赛  0.2分
（2）参加篮球选拔赛  0.2分
（3）参加趣味运动会  0.2分
（4）院级定向越野比赛第二名  0.9分
（5）校级定向越野参与0.3分
</t>
  </si>
  <si>
    <t xml:space="preserve">（1）参与乒乓球选拔赛  0.2分
（2）参加篮球选拔赛  0.2分
（3）参加趣味运动会  0.2分
（4）院级定向越野比赛第二名  0.9分
（5）校级定向越野参与0.2分
</t>
  </si>
  <si>
    <t>同一项目获得多个奖项按最高奖项加分、校级比赛二等奖队长加2发明专利无公开证明材料、创客杯参与和获奖不能同时加、无二等奖证明材料，只能加参与分、定向越野只有院章算院级、</t>
  </si>
  <si>
    <t>食品工程</t>
  </si>
  <si>
    <t>严德林</t>
  </si>
  <si>
    <t>高向阳</t>
  </si>
  <si>
    <t>（1）院级优秀学生骨干 1分 
（2）班级团支书 3分 
（3）院级优秀党支部 0.25分
（4）院级先进团支部 0.25分
（5）“学习二十大，永远跟党走手账”第三名 0.2分
（6）“全心全意”提案大赛第二名 0.4分
（7）2022年广东省青少年模拟政协提案参与 0.2分
（8）第十三届迎新杯书画大赛参与 0.2分
（9）四院联合心理知识竞赛参与 0.2分
（10）2022年11月心里健康讲座参与 0.2分
（11）“共抗艾滋，共享健康”线上讲座参与 0.2分</t>
  </si>
  <si>
    <t>（1）英文文章（Correlation analysis between soluble sugars of soybean and mucus drawing length of fermented natto，Food Science and Technology，2022年12月，作者排序第1） 12分
（2）中文文章（PB试验结合BBD响应面法优化纳豆γ-聚谷氨酸发酵条件，食品工业科技，2023年7月，作者排序第1） 7分
（3）综述大赛参与 0.2分
（4）2022年华农实验技能创新大赛参与 0.2分
（5）2022年华农“丁颖杯”发明创意大赛参与 0.2分
（6）学术论坛参与 0.2分</t>
  </si>
  <si>
    <r>
      <rPr>
        <sz val="11"/>
        <color rgb="FF000000"/>
        <rFont val="宋体"/>
        <charset val="134"/>
      </rPr>
      <t>（1）</t>
    </r>
    <r>
      <rPr>
        <sz val="11"/>
        <color rgb="FF000000"/>
        <rFont val="Arial"/>
        <charset val="134"/>
      </rPr>
      <t xml:space="preserve">	</t>
    </r>
    <r>
      <rPr>
        <sz val="11"/>
        <color rgb="FF000000"/>
        <rFont val="宋体"/>
        <charset val="134"/>
      </rPr>
      <t>第65届定向越野，获院级第二名  0.9分
（2）</t>
    </r>
    <r>
      <rPr>
        <sz val="11"/>
        <color rgb="FF000000"/>
        <rFont val="Arial"/>
        <charset val="134"/>
      </rPr>
      <t xml:space="preserve">	</t>
    </r>
    <r>
      <rPr>
        <sz val="11"/>
        <color rgb="FF000000"/>
        <rFont val="宋体"/>
        <charset val="134"/>
      </rPr>
      <t>趣味运动会 0.2分
（3）</t>
    </r>
    <r>
      <rPr>
        <sz val="11"/>
        <color rgb="FF000000"/>
        <rFont val="Arial"/>
        <charset val="134"/>
      </rPr>
      <t xml:space="preserve">	</t>
    </r>
    <r>
      <rPr>
        <sz val="11"/>
        <color rgb="FF000000"/>
        <rFont val="宋体"/>
        <charset val="134"/>
      </rPr>
      <t>院运会4×100接力 0.2分
（4）</t>
    </r>
    <r>
      <rPr>
        <sz val="11"/>
        <color rgb="FF000000"/>
        <rFont val="Arial"/>
        <charset val="134"/>
      </rPr>
      <t xml:space="preserve">	</t>
    </r>
    <r>
      <rPr>
        <sz val="11"/>
        <color rgb="FF000000"/>
        <rFont val="宋体"/>
        <charset val="134"/>
      </rPr>
      <t>篮球选拔 0.2分
（5）</t>
    </r>
    <r>
      <rPr>
        <sz val="11"/>
        <color rgb="FF000000"/>
        <rFont val="Arial"/>
        <charset val="134"/>
      </rPr>
      <t xml:space="preserve">	</t>
    </r>
    <r>
      <rPr>
        <sz val="11"/>
        <color rgb="FF000000"/>
        <rFont val="宋体"/>
        <charset val="134"/>
      </rPr>
      <t>乒乓球选拔 0.2分
（6）</t>
    </r>
    <r>
      <rPr>
        <sz val="11"/>
        <color rgb="FF000000"/>
        <rFont val="Arial"/>
        <charset val="134"/>
      </rPr>
      <t xml:space="preserve">	</t>
    </r>
    <r>
      <rPr>
        <sz val="11"/>
        <color rgb="FF000000"/>
        <rFont val="宋体"/>
        <charset val="134"/>
      </rPr>
      <t>2023年第二期荧光夜跑 0.2分</t>
    </r>
  </si>
  <si>
    <r>
      <rPr>
        <sz val="11"/>
        <color rgb="FFFF0000"/>
        <rFont val="宋体"/>
        <charset val="134"/>
      </rPr>
      <t>（1）</t>
    </r>
    <r>
      <rPr>
        <sz val="11"/>
        <color rgb="FFFF0000"/>
        <rFont val="Arial"/>
        <charset val="134"/>
      </rPr>
      <t xml:space="preserve">	</t>
    </r>
    <r>
      <rPr>
        <sz val="11"/>
        <color rgb="FFFF0000"/>
        <rFont val="宋体"/>
        <charset val="134"/>
      </rPr>
      <t>第65届定向越野，获院级第二名  0.9分
（2）</t>
    </r>
    <r>
      <rPr>
        <sz val="11"/>
        <color rgb="FFFF0000"/>
        <rFont val="Arial"/>
        <charset val="134"/>
      </rPr>
      <t xml:space="preserve">	</t>
    </r>
    <r>
      <rPr>
        <sz val="11"/>
        <color rgb="FFFF0000"/>
        <rFont val="宋体"/>
        <charset val="134"/>
      </rPr>
      <t>趣味运动会 0.2分
（3）</t>
    </r>
    <r>
      <rPr>
        <sz val="11"/>
        <color rgb="FFFF0000"/>
        <rFont val="Arial"/>
        <charset val="134"/>
      </rPr>
      <t xml:space="preserve">	</t>
    </r>
    <r>
      <rPr>
        <sz val="11"/>
        <color rgb="FFFF0000"/>
        <rFont val="宋体"/>
        <charset val="134"/>
      </rPr>
      <t>院运会4×100接力 0.2分
（4）</t>
    </r>
    <r>
      <rPr>
        <sz val="11"/>
        <color rgb="FFFF0000"/>
        <rFont val="Arial"/>
        <charset val="134"/>
      </rPr>
      <t xml:space="preserve">	</t>
    </r>
    <r>
      <rPr>
        <sz val="11"/>
        <color rgb="FFFF0000"/>
        <rFont val="宋体"/>
        <charset val="134"/>
      </rPr>
      <t>篮球选拔 0.2分
（5）</t>
    </r>
    <r>
      <rPr>
        <sz val="11"/>
        <color rgb="FFFF0000"/>
        <rFont val="Arial"/>
        <charset val="134"/>
      </rPr>
      <t xml:space="preserve">	</t>
    </r>
    <r>
      <rPr>
        <sz val="11"/>
        <color rgb="FFFF0000"/>
        <rFont val="宋体"/>
        <charset val="134"/>
      </rPr>
      <t>乒乓球选拔 0.2分
（6）</t>
    </r>
    <r>
      <rPr>
        <sz val="11"/>
        <color rgb="FFFF0000"/>
        <rFont val="Arial"/>
        <charset val="134"/>
      </rPr>
      <t xml:space="preserve">	</t>
    </r>
    <r>
      <rPr>
        <sz val="11"/>
        <color rgb="FFFF0000"/>
        <rFont val="宋体"/>
        <charset val="134"/>
      </rPr>
      <t>2023年第二期荧光夜跑 0.2分</t>
    </r>
  </si>
  <si>
    <t>严德林、陈丹妮</t>
  </si>
  <si>
    <t>邱民键</t>
  </si>
  <si>
    <t xml:space="preserve">（1）、获得“优秀/先进/五四红旗” 0.5分
（2）、防电信网络诈骗研究生专场宣讲会 0.2分 
（3）、食品大讲堂 0.2分 
（4）、先进团支部 0.25分
</t>
  </si>
  <si>
    <t>（1）、广东农产品加工产业发展现状与趋势讲座 0.2分
（2）、食品学院实验室技能创新大赛 0.2分
（3）、丁颖杯发明创新大赛 0.2分
（4）、专利辅导讲座 0.2分 
（5）、SCI 2区，（标题 Ultrasound‐assisted reverse micelle extraction and characterization of tea protein from tea residue,期刊名 Journal of The Science of Food and Agriculture ，接收年月日 2022年12月7日，作者排序第一）24分</t>
  </si>
  <si>
    <t>（1）、参加食品学院运动会“男子铅球”比赛 0.2分，
（2）、食品学院研究生乒乓球队选拔赛 0.2分 
（3）、食品学院研究生男子篮球选拔赛 0.2分 
（4）、定向越野初赛 0.2分
（5）、第二期荧光夜跑 0.2分</t>
  </si>
  <si>
    <t>黄梓炜</t>
  </si>
  <si>
    <t>吴雪辉</t>
  </si>
  <si>
    <t>院级先进团支部  0.25分；院级五四红旗团支部  0.25分</t>
  </si>
  <si>
    <t>（1）SCI 3区（标题：Camellia oleifera Oil Body as a Delivery System for Curcumin: Encapsulation, Physical, and in Vitro Digestion Properties，期刊名：Food Biophysics，接收年月：2023年6月，作者排序第1）  18分；
（2）北大核心（标题：肉桂精油可食性复合膜的抑菌性能研究，期刊名：中国调味品，：接收年月：2022年12月，作者排序第1）  5分
（3）学术讲座  0.2分</t>
  </si>
  <si>
    <r>
      <rPr>
        <sz val="11"/>
        <color rgb="FF000000"/>
        <rFont val="宋体"/>
        <charset val="134"/>
      </rPr>
      <t>参与食品学院男子篮球队选拔</t>
    </r>
    <r>
      <rPr>
        <sz val="10.5"/>
        <rFont val="宋体"/>
        <charset val="134"/>
      </rPr>
      <t xml:space="preserve"> </t>
    </r>
    <r>
      <rPr>
        <sz val="12"/>
        <rFont val="宋体"/>
        <charset val="134"/>
      </rPr>
      <t xml:space="preserve"> 0.2分；食品学院乒乓球选拔  0.2分；定向越野  0.2分</t>
    </r>
  </si>
  <si>
    <r>
      <rPr>
        <sz val="11"/>
        <color rgb="FFFF0000"/>
        <rFont val="宋体"/>
        <charset val="134"/>
      </rPr>
      <t>参与食品学院男子篮球队选拔</t>
    </r>
    <r>
      <rPr>
        <sz val="10.5"/>
        <rFont val="宋体"/>
        <charset val="134"/>
      </rPr>
      <t xml:space="preserve"> </t>
    </r>
    <r>
      <rPr>
        <sz val="12"/>
        <rFont val="宋体"/>
        <charset val="134"/>
      </rPr>
      <t xml:space="preserve"> 0.2分；食品学院乒乓球选拔  0.2分；定向越野  0.2分</t>
    </r>
  </si>
  <si>
    <t>劳琳惠</t>
  </si>
  <si>
    <t>苗建银</t>
  </si>
  <si>
    <t>（1）心里健康讲座，2022.11.27，0.2分
（2）防电信网络诈骗研究生专场宣讲会，2023.4.20，0.2分
（3）华南农业大学线上宿舍文体打卡 0.2分
（4）先进党支部成员，0.25分
（5）食品学院 五四红旗团支部，0.25分
（6）院级先进团支部，0.25分</t>
  </si>
  <si>
    <t>（1）SCI 3区（标题Casein calcium-binding peptides: Preparation, characterization, and promotion of calcium uptake in Caco-2 cell monolayers，期刊名Process Biochemistry，接收2023年3月，作者排序第1）18分；
（2）食品学院第12届综述大赛参与 0.2分</t>
  </si>
  <si>
    <t>（1）食品学院研究生乒乓球队选拔赛参与，0.2分
（2）定向越野女子团队赛参与，0.2分
（3）食品学院研究生女子篮球球队选拔赛参与，0.2分
（4）院运会女子仰卧起做参与，0.2分
（5）23年华南农业大学第二期研究生荧光夜跑参与,0.2</t>
  </si>
  <si>
    <t>钟婉滢</t>
  </si>
  <si>
    <t>（1）优秀团员 2分
（2）五四红旗团支部 0.5分
（3）先进党支部 0.25分
（4）林学与风景园林学院毕业晚会第四名（团队） 0.2分
（5）参加研究生线上宿舍打卡活动证明 0.2分
（6）食品学院研究生会述职评议参与人员 0.2分
（7）参加防电信诈骗讲座 0.2分
（8）参加材料与能源学院毕业晚会 0.2分
（9）参加人文与法学院毕业晚会 0.2分
（10）参加生命科学学院毕业晚会 0.2分
（11）先进团支部 0.25分</t>
  </si>
  <si>
    <t>（1）校级优秀团员 2分
（2）校级五四红旗团支部 0.5分
（3）先进党支部 0.25分
（4）林学与风景园林学院毕业晚会第四名（团队） 0.2分
（5）参加研究生线上宿舍打卡活动证明 0.2分
（6）食品学院研究生会述职评议参与人员 0.2分
（7）参加防电信诈骗讲座 0.2分
（8）参加材料与能源学院毕业晚会 0.2分
（9）参加人文与法学院毕业晚会 0.2分（集体活动上限1分）
（10）先进团支部 0.25分</t>
  </si>
  <si>
    <t>（1）校级优秀团员 2分
（2）校级五四红旗团支部 0.5分
（3）先进党支部 0.25分
（4）林学与风景园林学院毕业晚会第四名（团队形式的集体院级二等奖只算一半分） 0.2分
（5）参加研究生线上宿舍打卡活动证明 0.2分
（6）食品学院研究生会述职评议参与人员 0.2分
（7）参加防电信诈骗讲座 0.2分
（8）参加材料与能源学院毕业晚会 0.2分
（10）先进团支部 0.25分</t>
  </si>
  <si>
    <t>（1）中文核心（《藜麦蛋白肽的酶解制备及体外降血脂与降尿酸活性研究》，食品工业科技，2023年5月） 7分
（2）专利（《一种兼具降血脂和降尿酸功能的活性肽及其制备方法与应用》，2023年5月已公开） 4分
（3）2023年综述大赛参与 0.2分
（4）食品安全科普大赛观众参与 0.2分
（5）6.8学术论坛参与 0.2分
（6）6月6日食品大讲堂（有我）第十七期讲座参与 0.2分
（7）12.14农产品加工学术讲座参与 0.2分</t>
  </si>
  <si>
    <t>（1）参与易班定向越野活动 第三名 0.5分
（2）参与2022年乒乓球队选拔赛 0.2分
（3）参与2022年水运会院50米蛙泳第三名 0.8分
（4）参与2022年水运会院接力第一名 1分
（5）参与第二期荧光夜跑活动 0.2分</t>
  </si>
  <si>
    <t>（1）班级组织委员 2分；（2）党支部组织委员 1分；（3）院级先进团支部0.25分；（4）院级五星红旗团支部 0.25分；（5）院级先进党支部 0.25分；（6）四院联合心理知识竞赛0.2分；（7）反电信网络诈骗研究生专场宣讲会0.2分；（8）华南农业大学第五届知识产权知识竞赛0.2分；（9）华南农业大学“精力沛杯”食品营养健康知识竞赛0.2分；（10）线上心理健康讲座—“舒心减压，赋能前行”0.2分；（11）医疗知识擂台赛决赛二等奖0.2分；（12）食品学院研究生会述职评议0.2分；（13）食品安全科普作品创作大赛（决赛）观众0.2分</t>
  </si>
  <si>
    <t>（1）班级组织委员 2分；（2）党支部组织委员 1分；（3）院级先进团支部0.25分；（4）院级五星红旗团支部 0.25分；（5）院级先进党支部 0.25分；（7）反电信网络诈骗研究生专场宣讲会0.2分；（10）线上心理健康讲座—“舒心减压，赋能前行”0.2分；（11）医疗知识擂台赛决赛二等奖0.4分；（12）食品学院研究生会述职评议0.2分；（13）食品安全科普作品创作大赛（决赛）观众0.2分 （14）线上文体打卡活动——音乐打卡0.2分</t>
  </si>
  <si>
    <t>（1）班级组织委员 2分；（2）党支部组织委员 1分；（3）院级先进团支部0.25分；（4）院级五星红旗团支部 0.25分；（5）院级先进党支部 0.25分；（7）反电信网络诈骗研究生专场宣讲会0.2分；（10）线上心理健康讲座—“舒心减压，赋能前行”0.2分；（11）医疗知识擂台赛决赛二等奖0.4分；（12）食品学院研究生会述职评议0.2分；（13）食品安全科普作品创作大赛（决赛）观众0.2分</t>
  </si>
  <si>
    <t>（1）中文核心前25%（《温-压结合处理对肌原纤维蛋白结构及凝胶特性的影响研究进展》，食品工业科技，2022-10-25，作者排序第1） 7分；（2）食品学院第十二届综述大赛参与 0.2分；（3）“丁颖杯”大学生创业计划竞赛0.2分；（4）学者面对面讲座-徐振林教授0.2分；（5）专利辅导讲座0.2分；（6）“科技特派员”系列讲座0.2分；（7）丁颖礼堂学术讲座-高福作专题报告0.2分；（8）食品大讲堂第十七期讲座-预制菜独角兽的练成0.2分</t>
  </si>
  <si>
    <t>（1）中文核心前25%（《温-压结合处理对肌原纤维蛋白结构及凝胶特性的影响研究进展》，食品工业科技，2022-10-25，作者排序第1） 7分；（2）食品学院第十二届综述大赛参与 0.2分；（3）“丁颖杯”大学生创业计划竞赛0.5分；（4）学者面对面讲座-徐振林教授0.2分；（5）专利辅导讲座0.2分；（6）“科技特派员”系列讲座0.2分；（7）丁颖礼堂学术讲座-高福作专题报告0.2分；（8）食品大讲堂第十七期讲座-预制菜独角兽的练成0.2分</t>
  </si>
  <si>
    <t>（1）食品学院院运会参与0.2分；（2）兵乓球选拔赛 0.2分；（3）篮球选拔赛0.2分；（4）趣味运动会 0.2分；（5）“爱地球，爱运动”荧光夜跑活动0.2分；（6）第二期荧光夜跑活动0.2分；（7）定向越野院级选拔赛0.2分；（8）食品学院水运会100米蛙泳第三名0.8分；（9）食品学院水运会50米接力第一名1.0分；（10）定向越野活动一等奖路线1.0分；（11）线上文体打卡活动——音乐打卡0.2分；（12）第二届夜间超级迷宫定向赛选拔赛0.2分</t>
  </si>
  <si>
    <t>（1）食品学院院运会参与0.2分；（2）兵乓球选拔赛 0.2分；（3）篮球选拔赛0.2分；（4）趣味运动会 0.2分；（5）“爱地球，爱运动”荧光夜跑活动0.2分；（6）第二期荧光夜跑活动0.2分；（7）定向越野院级选拔赛0.2分；（8）食品学院水运会100米蛙泳第三名0.8分；（9）食品学院水运会50米接力第一名1.0分；（10）定向越野活动一等奖路线1.0分；；（12）第二届夜间超级迷宫定向赛选拔赛0.2分</t>
  </si>
  <si>
    <t>集体活动上限为1分；班级和支部担任两个职务，第二个职务加分减半，集体活动上限1分，丁颖杯创业计划竞赛无获奖证明，只能按0.2参与分加，学者面对面属于集体活动</t>
  </si>
  <si>
    <t>邓晰文</t>
  </si>
  <si>
    <t>（1）“先进团支部”班级加分 0.25分；（2）“食品大讲堂”讲座加分 0.2分 ；（3）心理健康讲座加分 0.2分 ；（4）“学者面对面”讲座加分 0.2分 ；（5）防电信网络诈骗研究生专场宣讲会加分 0.2分 。</t>
  </si>
  <si>
    <r>
      <rPr>
        <sz val="11"/>
        <color rgb="FFFF0000"/>
        <rFont val="宋体"/>
        <charset val="134"/>
      </rPr>
      <t>（1）“先进团支部”班级加分 0.25分；</t>
    </r>
    <r>
      <rPr>
        <strike/>
        <sz val="11"/>
        <color rgb="FFFF0000"/>
        <rFont val="宋体"/>
        <charset val="134"/>
      </rPr>
      <t>（2）“食品大讲堂”讲座加分 0.2分 ；</t>
    </r>
    <r>
      <rPr>
        <sz val="11"/>
        <color rgb="FF000000"/>
        <rFont val="宋体"/>
        <charset val="134"/>
      </rPr>
      <t>（3）心理健康讲座加分 0.2分 ；</t>
    </r>
    <r>
      <rPr>
        <strike/>
        <sz val="11"/>
        <color rgb="FFFF0000"/>
        <rFont val="宋体"/>
        <charset val="134"/>
      </rPr>
      <t>（4）“学者面对面”讲座加分 0.2分 ；</t>
    </r>
    <r>
      <rPr>
        <sz val="11"/>
        <color rgb="FF000000"/>
        <rFont val="宋体"/>
        <charset val="134"/>
      </rPr>
      <t>（5）防电信网络诈骗研究生专场宣讲会加分 0.2分 。</t>
    </r>
  </si>
  <si>
    <t>（1）“先进团支部”班级加分 0.25分；（2）“学者面对面”讲座加分 0.2分 ；（3）“食品大讲堂”讲座加分 0.2分 （4）心理健康讲座加分 0.2分 ；（5）防电信网络诈骗研究生专场宣讲会加分 0.2分 。</t>
  </si>
  <si>
    <t>（1）北大核心文章（标题为余甘子提取物及其复配物对功能性消化不良小鼠的改善作用，期刊名为现代食品科技，接收年月为2023年1月，作者排序第1） 7分  ；（2）发明专利已公开 4分（题目为一种余甘子提取物的制备方法及其应用） ；（3）发明专利已公开 4分 （题目为余甘子提取物在制备保肝护肝产品中的应用）；（4）专利辅导讲座加分 0.2分 ；（5）“广东农产品加工产业发展现状与趋势”讲座加分 0.2分 ；</t>
  </si>
  <si>
    <t xml:space="preserve">（1）北大核心文章（标题为余甘子提取物及其复配物对功能性消化不良小鼠的改善作用，期刊名为现代食品科技，接收年月为2023年1月，作者排序第1） 7分  ；（2）发明专利已公开 4分（题目为一种余甘子提取物的制备方法及其应用） ；（3）发明专利已公开 4分 （题目为余甘子提取物在制备保肝护肝产品中的应用）；（4）专利辅导讲座加分 0.2分 ；（5）“广东农产品加工产业发展现状与趋势”讲座加分 0.2分 ；（4）“学者面对面”讲座加分 0.2分 ；（2）“食品大讲堂”讲座加分 0.2分 </t>
  </si>
  <si>
    <t>（1）参与食品学院院运会提前赛仰卧起坐项目比赛  0.3分； （2）参与食品学院研究生乒乓球队选拔赛  0.2分； （3）参与定向越野初赛团体赛  0.2分。</t>
  </si>
  <si>
    <r>
      <rPr>
        <sz val="11"/>
        <color rgb="FFFF0000"/>
        <rFont val="宋体"/>
        <charset val="134"/>
      </rPr>
      <t>（1）参与食品学院院运会提前赛仰卧起坐项目比赛</t>
    </r>
    <r>
      <rPr>
        <strike/>
        <sz val="11"/>
        <color rgb="FF000000"/>
        <rFont val="宋体"/>
        <charset val="134"/>
      </rPr>
      <t xml:space="preserve"> </t>
    </r>
    <r>
      <rPr>
        <strike/>
        <sz val="11"/>
        <color rgb="FFFF0000"/>
        <rFont val="宋体"/>
        <charset val="134"/>
      </rPr>
      <t xml:space="preserve"> 0.3分；</t>
    </r>
    <r>
      <rPr>
        <sz val="11"/>
        <color rgb="FFFF0000"/>
        <rFont val="宋体"/>
        <charset val="134"/>
      </rPr>
      <t>参与分为0.2</t>
    </r>
    <r>
      <rPr>
        <sz val="11"/>
        <color rgb="FF000000"/>
        <rFont val="宋体"/>
        <charset val="134"/>
      </rPr>
      <t>（2）参与食品学院研究生乒乓球队选拔赛  0.2分； （3）参与定向越野初赛团体赛  0.2分。</t>
    </r>
  </si>
  <si>
    <t>李景敏</t>
  </si>
  <si>
    <t>(1) 先进团支部 0.25分         （2）食品学院“五四红旗”团支部 0.25分 （3）2022年11月27日心理健康讲座 0.2分（4）2022年11月2日食品大讲堂 0.2分 （5）广东农产品加工产业发展现状与趋势讲座0.2分 （6）2023年3月15日学者面对面 0.2分（7）线上文体打卡活动 0.2分 （8）放电信网络诈骗研究生专场0.2分</t>
  </si>
  <si>
    <t>(1) 先进团支部 0.25分         （2）食品学院“五四红旗”团支部 0.25分 （3）2022年11月27日心理健康讲座 0.2分（4）2022年11月2日食品大讲堂 0.2分  （5）2023年3月15日学者面对面 0.2分（6）线上文体打卡活动 0.2分 （7）放电信网络诈骗研究生专场0.2分</t>
  </si>
  <si>
    <t>（1）EI论文：《二维纳米材料在食品安全检测中的研究进展》，期刊名字：食品科学，接收年月2023年2月；9分     （2）专利 ：《一种基于原位普鲁士蓝纳米酶检测苯佐卡因的方法》   4分 （3）食品学院第十二届综述大赛0.2分        （4）第三届研究生学术论坛三等奖1分</t>
  </si>
  <si>
    <t>（1）EI论文：《二维纳米材料在食品安全检测中的研究进展》，期刊名字：食品科学，接收年月2023年2月；9分     （2）专利 ：《一种基于原位普鲁士蓝纳米酶检测苯佐卡因的方法》   4分 （3）食品学院第十二届综述大赛0.2分        （4）第三届研究生学术论坛三等奖1分（5）广东农产品加工产业发展现状与趋势讲座0.2分</t>
  </si>
  <si>
    <t>（1）2022年食品学院研究生乒乓球选拔赛0.2分 （2）2022年食品学院运动会跳远0.2分（3）2022年食品学院研究生女子篮球选拔赛0.2 分（4）定向越野0.2分</t>
  </si>
  <si>
    <t>马朋</t>
  </si>
  <si>
    <t>郑华</t>
  </si>
  <si>
    <t>（1）院团委、研究生会主席团成员 4分 （2）校级优秀学干标兵 2.2分 （3）食品学院五四红旗团委 0.25分 （4）2022年食品学院食品工程研究生第二党支部宣传委员 1分（5）食品学院研究生“学习二十大、永远跟党走、奋进新征程”主题手账创作活动评选二等奖 0.3 分 （6）参会2022年红旗学生会（研究生会）评比述职 0.2 分 （7）2023年林风学院毕业晚会0.1 分 （8）2023年公共管理学院毕业晚会 0.2 分 （9）11月27日 心理健康讲座 0.2分 （10）3.15 学者面对面 0.2分 （11）2023年 预防网络诈骗研究生专场宣讲会 0.2 分 （12）2023年华南农业大学心理剧二等奖 0.8分 （13）2023.3.30，学者面对面 0.2分（14）2022-2023学年食品学院研究生“青年大学习”先进团支部 0.25 分（15）2022年广东省心理情景剧三等奖 1.5分 （16）食品学院“学习二十大 奋进新征程”主题微党课二等奖 0.4 分</t>
  </si>
  <si>
    <t>（1）中国核心期刊（标题低温低气流冷却对冷鲜鸡品质的影响，期刊名肉类研究，接收年月2023年2月，作者排序第1） 5分  ；（2）食品学院第12届综述大赛参与 0.2分 （3）广东农产品加工产业发展现状与趋势讲座 0.2 分</t>
  </si>
  <si>
    <t>（1）2023年定向越野团体赛 0.2分 （2）2023年华南农业大学第而期 荧光夜跑 0.2分 （3）易班嘉年华定向越野 0.2分（4）2022年食品学院男子篮球赛选拔 0.2分 （5）2022年食品学院研究生乒乓球队选拔赛0.2分 （6）2022年食品学院男子院运会提前赛5000 米0.2分</t>
  </si>
  <si>
    <t>机械</t>
  </si>
  <si>
    <t>21级硕士4班</t>
  </si>
  <si>
    <t>郑楚瑶</t>
  </si>
  <si>
    <t>13610189870</t>
  </si>
  <si>
    <t>（1） 校级优秀学干 2分
（2） 五四红旗团支部 0.5分
（3） 研究生会主席团成员 4分
（4） 学习二十大主题手账创作活动0.3分
（5） 防电信网络诈骗研究生专场宣讲会 0.2分
（6） 2022年心理健康讲座 0.2分
（7） 院级先进团支部 0.25分</t>
  </si>
  <si>
    <t>（4） 学习二十大主题手账创作活动0.3分应为二等奖</t>
  </si>
  <si>
    <r>
      <rPr>
        <sz val="10"/>
        <color rgb="FFFF0000"/>
        <rFont val="宋体"/>
        <charset val="134"/>
      </rPr>
      <t>（</t>
    </r>
    <r>
      <rPr>
        <sz val="10"/>
        <rFont val="宋体"/>
        <charset val="134"/>
      </rPr>
      <t>1） 北大核心（标题《不同非热加工技术对百香果果浆杀菌效果及品质变化的比较》，现代食品科技，接收年月2023年1月，作者排序1） 7分；</t>
    </r>
    <r>
      <rPr>
        <sz val="10"/>
        <color rgb="FF000000"/>
        <rFont val="宋体"/>
        <charset val="134"/>
      </rPr>
      <t xml:space="preserve">
（2） 315学者面对面讲座 0.2分
（3） 2022年广东省农产品加工产业发展现状 0.2分
</t>
    </r>
  </si>
  <si>
    <t>（1） 参与2022年食品学院女子篮球选拔赛 0.2分
（2） 参与2022年食品学院乒乓球对选拔赛 0.2分
（3） 参与定向越野初赛 0.2分
（4） 参与2022年院运会跳远 0.2分
（5） 易班嘉年华定向越野 0.2分
（6） 华南农业大学第二期研究生荧光夜跑 0.2分
（7） 线上体育打卡 0.2分</t>
  </si>
  <si>
    <t>陈琳</t>
  </si>
  <si>
    <t>（1）校级优秀学干 2分；
（2）院级先进党支部成员0.25分；
（3）院级研究生党建部负责人 3分；
（4）防电信网络诈骗研究生专场宣讲会（集体活动） 0.2分；
（5）心理健康讲座（非学术讲座） 0.2分；
（6）院级先进团支部成员 0.25分；
（7）院级五四红旗团支部成员 0.25分;
（8）“线上文体打卡活动”线上音乐打卡 0.2分；
（9）“线上文体打卡活动”线上体育打卡 0.2分。</t>
  </si>
  <si>
    <t xml:space="preserve">（1）校级优秀学干 2分；
（2）院级先进党支部成员0.25分；
（3）院级研究生党建部负责人 3分；
（4）防电信网络诈骗研究生专场宣讲会（集体活动） 0.2分；
（5）心理健康讲座（非学术讲座） 0.2分；
（6）院级先进团支部成员 0.25分；
（7）院级五四红旗团支部成员 0.25分;
（8）“线上文体打卡活动”线上音乐打卡 0.2分；
</t>
  </si>
  <si>
    <t>（1）中文核心前25%（标题：《网棚栽培砂糖橘糖酸滋味形成的变化》，期刊名：现代食品科技，接收年月：2022年12月，作者排序第1） 7分；
（2）食品学院第十二届综述大赛参与 0.2分；
（3）参与实验技能创新大赛 0.2分；
（4）参与院级丁颖杯 0.2分；
（5）参与第三届学术论坛 0.2分；
（6）研究生学术论坛决赛（学术讲座）0.2分；
（7）第十七期食品大讲堂(学术讲座) 0.2分。</t>
  </si>
  <si>
    <t>（1）华南农业大学第二期研究生荧光夜跑参与 0.2分； 
（2）参与定向越野百米赛女子组 0.2分；
（3）易班定向越野一等奖 1.0分；
（4）校级趣味运动会第一名 1.8分。</t>
  </si>
  <si>
    <t>（1）华南农业大学第二期研究生荧光夜跑参与 0.2分； 
（2）参与定向越野百米赛女子组 0.2分；
（3）易班定向越野一等奖 1.0分；
（4）校级趣味运动会第一名 0.3分。</t>
  </si>
  <si>
    <t>“线上文体打卡活动”线上体育打卡 重复了</t>
  </si>
  <si>
    <t>温辉翠</t>
  </si>
  <si>
    <t>（1）校级“优秀共青团干部”2分；
（2）校级“五四红旗团支部”成员0.5分；
（3）院级“先进团支部”成员0.25分；
（4）第95期督导员0.5分；
（5）班级团支书3分；
（6）3月30日学者面对面讲座0.2分；
（7）4月20日防电信诈骗讲座0.2分；
（8）食品安全科普大赛0.2分
（9）11月2日食品大讲堂0.2分；
（10）2022 年 11月27 日心理健康讲座0.2分；
（11）2023年春季食品学院研究生会述职评议参与人员0.2分；
（12）23届华南农业大学膳食管理委员会“光盘行动”有奖竞答0.2分；
（13）华南农业大学学生会主办的“线上文体打卡活动”中按要求完成线上音乐打卡0.2分；
（14）华南农业大学信息化素养提升系列活动之“网络安全口号征集活动”中获得“十佳口号”0.4分</t>
  </si>
  <si>
    <t>集体分达到上限，督导员加0.2</t>
  </si>
  <si>
    <t>（1）发明专利公开（题目：一种分子印迹Ag3PO4/TiO2光催化薄膜材料及制备方法和应用，公开年月：2023年6月23日，作者：宋贤良、温辉翠、李莹莹、司徒文贝、罗树灿）4分；
（2）2022年华南农业大学食品学院实验技能创新大赛参与0.2分；
（3）6月8日学术论坛 0.2分；
（4）2022 年11月10日专利辅导讲座0.2分；</t>
  </si>
  <si>
    <t>（1）参与食品学院院运会径赛女子200米项目0.2分；
（2）2022年女子篮球选拔赛0.2分；
（3）2022年乒乓球队选拔赛0.2分；
（4）定向越野初赛女子团队赛0.2分；
（5）趣味运动会0.2分
（6）4月8日“爱运动，爱地球”荧光夜跑0.2分；
（7）华南农业大学学生会主办的“线上文体打卡活动”中按要求完成线上体育打卡0.2分；
（8）易班嘉年华定向越野活动三等奖0.5分；
（9）寒暑假实践活动1.5 分</t>
  </si>
  <si>
    <t>线上文体打卡重复</t>
  </si>
  <si>
    <t>李营威</t>
  </si>
  <si>
    <r>
      <rPr>
        <sz val="11"/>
        <color rgb="FF000000"/>
        <rFont val="宋体"/>
        <charset val="134"/>
      </rPr>
      <t>（1）五四红旗团支部  0.5分（2）参与2023.04.20防电信网络诈骗研究生专场宣讲会  0.2分（3）参与2022.11.2食品大讲堂 0.2分（4）参与线上国家知识竞赛 0.2分（5）参与四院联合心理知识竞赛活动证明 0.2分（6）参与研究生宿舍打卡活动证明 0.2分（7）“先进团支部”成员  0.25分（8）参与2022-2023学年度第二学期参加华南农业大学红十字会造血干细胞知识讲座 0.2分（9）参与“翰墨书正气，丹青展宏图”第十三届迎新杯书画大赛活动  0.2分（10）参与华南农业大学学生会主办的“线上文体打卡活动” 0.2分(11)</t>
    </r>
    <r>
      <rPr>
        <sz val="11"/>
        <color rgb="FF000000"/>
        <rFont val="Arial"/>
        <charset val="134"/>
      </rPr>
      <t xml:space="preserve">	</t>
    </r>
    <r>
      <rPr>
        <sz val="11"/>
        <color rgb="FF000000"/>
        <rFont val="宋体"/>
        <charset val="134"/>
      </rPr>
      <t xml:space="preserve">参与23届华南农业大学膳食管理委员会“光盘行动”有奖竞答 0.2分（12）班级心理委员2分
</t>
    </r>
  </si>
  <si>
    <t>集体分达上限</t>
  </si>
  <si>
    <t xml:space="preserve">（1）获得发明专利已授权 8分  ；（2）食品学院第十二届综述大赛参与 0.2分（3）参与中国科学院院士、原国家疾控中心高福作专题报告 0.2分（4）参与2022.11.10专利辅导讲座 0.2分（5）参与合理膳食健康人生讲座 0.2分（5）参与2022年“李锦记杯”大学生创新大赛  0.2分
</t>
  </si>
  <si>
    <t xml:space="preserve">（1）参与食品学院院运会跳远项目比赛，跳远，2022.10.29，启林南运动场  0.2分；（2）参与男子篮球选拔赛  0.2分；（3）参与学院乒乓球选拔赛  0.2分；（4）参与定向越野积分赛 0.2分；（5）参与荧光夜跑 0.2分；（6）参与第二届夜间超级迷宫定向赛 0.2分；（7）参与2023易班嘉年华定向越野一等奖  1分
 </t>
  </si>
  <si>
    <t>杨晓敏</t>
  </si>
  <si>
    <t>15913675709</t>
  </si>
  <si>
    <t>韦晓群</t>
  </si>
  <si>
    <t>（1）“学习二十大、永远跟党走、奋进新征程”主题手账创作活动三等奖，0.3分；
（2）2022-2023学年食品学院研究生“青年大学习”先进团支部评选，0.25分；
（3）食品学院2021级硕士4班团支部2022-2023年度华南农业大学“五四红旗团支部”称号，0.5分；
（4）2022.06.13-2023.06.13担任食品学院食品质量与安全研究生第一党支部副支部书记，3分；
（5）第三届夜间迷宫定向接力赛，0.2分；
（6）参与2022年11月27日心理健康讲座，0.2分；
（7）防电信网络诈骗研究生专场宣讲会，0.2分；</t>
  </si>
  <si>
    <t>（1）食品学院综述大赛参与 0.2分；
（2）授权一项发明专利，专利号：2022108604979，8分；
（3）参与“合理膳食，健康人生”主题讲座，0.2分；
（4）食品学院实验技能大赛，0.2分
（5）“丁颖杯”发明创意大赛，0.2分</t>
  </si>
  <si>
    <t>（1）2022年食品学院研究生女子篮球选拔赛，0.2分； 
（2）2022年食品学院研究生乒乓球选拔赛，0.2分；
（3）2022年食品学院女子立定跳远，0.2分；
（4）定向越野团队赛女子组，0.2分；
（5）第二期研究生荧光夜跑，0.2分；
（6）2023年易班嘉年华定向越野，0.2分。</t>
  </si>
  <si>
    <t>张晓</t>
  </si>
  <si>
    <r>
      <rPr>
        <sz val="11"/>
        <color rgb="FF000000"/>
        <rFont val="宋体"/>
        <charset val="134"/>
      </rPr>
      <t>（1）</t>
    </r>
    <r>
      <rPr>
        <sz val="11"/>
        <color rgb="FF000000"/>
        <rFont val="Arial"/>
        <charset val="134"/>
      </rPr>
      <t xml:space="preserve">	</t>
    </r>
    <r>
      <rPr>
        <sz val="11"/>
        <color rgb="FF000000"/>
        <rFont val="宋体"/>
        <charset val="134"/>
      </rPr>
      <t>“五四红旗团支部” 0.5分
（2）</t>
    </r>
    <r>
      <rPr>
        <sz val="11"/>
        <color rgb="FF000000"/>
        <rFont val="Arial"/>
        <charset val="134"/>
      </rPr>
      <t xml:space="preserve">	</t>
    </r>
    <r>
      <rPr>
        <sz val="11"/>
        <color rgb="FF000000"/>
        <rFont val="宋体"/>
        <charset val="134"/>
      </rPr>
      <t>院级优秀团员 0.25分
（3）</t>
    </r>
    <r>
      <rPr>
        <sz val="11"/>
        <color rgb="FF000000"/>
        <rFont val="Arial"/>
        <charset val="134"/>
      </rPr>
      <t xml:space="preserve">	</t>
    </r>
    <r>
      <rPr>
        <sz val="11"/>
        <color rgb="FF000000"/>
        <rFont val="宋体"/>
        <charset val="134"/>
      </rPr>
      <t>班级心理委员 2分
（4）</t>
    </r>
    <r>
      <rPr>
        <sz val="11"/>
        <color rgb="FF000000"/>
        <rFont val="Arial"/>
        <charset val="134"/>
      </rPr>
      <t xml:space="preserve">	</t>
    </r>
    <r>
      <rPr>
        <sz val="11"/>
        <color rgb="FF000000"/>
        <rFont val="宋体"/>
        <charset val="134"/>
      </rPr>
      <t>第七届艾滋病知识竞赛 参与0.2分
（5）</t>
    </r>
    <r>
      <rPr>
        <sz val="11"/>
        <color rgb="FF000000"/>
        <rFont val="Arial"/>
        <charset val="134"/>
      </rPr>
      <t xml:space="preserve">	</t>
    </r>
    <r>
      <rPr>
        <sz val="11"/>
        <color rgb="FF000000"/>
        <rFont val="宋体"/>
        <charset val="134"/>
      </rPr>
      <t>第十三届迎新杯书画大赛活动 参与 0.2分 
（6）</t>
    </r>
    <r>
      <rPr>
        <sz val="11"/>
        <color rgb="FF000000"/>
        <rFont val="Arial"/>
        <charset val="134"/>
      </rPr>
      <t xml:space="preserve">	</t>
    </r>
    <r>
      <rPr>
        <sz val="11"/>
        <color rgb="FF000000"/>
        <rFont val="宋体"/>
        <charset val="134"/>
      </rPr>
      <t>研究生线上宿舍音乐打卡活动参与 0.2分
（7）</t>
    </r>
    <r>
      <rPr>
        <sz val="11"/>
        <color rgb="FF000000"/>
        <rFont val="Arial"/>
        <charset val="134"/>
      </rPr>
      <t xml:space="preserve">	</t>
    </r>
    <r>
      <rPr>
        <sz val="11"/>
        <color rgb="FF000000"/>
        <rFont val="宋体"/>
        <charset val="134"/>
      </rPr>
      <t>“学习二十大”主题手账创作活动优秀奖 0.35分
（8）</t>
    </r>
    <r>
      <rPr>
        <sz val="11"/>
        <color rgb="FF000000"/>
        <rFont val="Arial"/>
        <charset val="134"/>
      </rPr>
      <t xml:space="preserve">	</t>
    </r>
    <r>
      <rPr>
        <sz val="11"/>
        <color rgb="FF000000"/>
        <rFont val="宋体"/>
        <charset val="134"/>
      </rPr>
      <t>电信网络诈骗研究生专场宣讲会 观众0.2分
（9）</t>
    </r>
    <r>
      <rPr>
        <sz val="11"/>
        <color rgb="FF000000"/>
        <rFont val="Arial"/>
        <charset val="134"/>
      </rPr>
      <t xml:space="preserve">	</t>
    </r>
    <r>
      <rPr>
        <sz val="11"/>
        <color rgb="FF000000"/>
        <rFont val="宋体"/>
        <charset val="134"/>
      </rPr>
      <t>心理健康讲座观众 0.2分"</t>
    </r>
  </si>
  <si>
    <t>第七届艾滋病不加分，学习二十大优秀奖0.15，第七届智行杯活动0.2</t>
  </si>
  <si>
    <r>
      <rPr>
        <sz val="11"/>
        <color rgb="FF000000"/>
        <rFont val="宋体"/>
        <charset val="134"/>
      </rPr>
      <t>（1）专利“一种全细胞转化生产大豆异黄酮苷元的方法”已授权 8分
（2）“合理膳食 健康人生”讲座观众 0.2分
（3）食品学院综述大赛第十二届比赛 参与 0.2分
（4）2022年第十四届实验技能创新大赛 参与 0.2分；
（5）2022年“丁颖杯”大学生计划竞赛 参与 0.2分
（6）</t>
    </r>
    <r>
      <rPr>
        <sz val="11"/>
        <color rgb="FF000000"/>
        <rFont val="Arial"/>
        <charset val="134"/>
      </rPr>
      <t xml:space="preserve">	</t>
    </r>
    <r>
      <rPr>
        <sz val="11"/>
        <color rgb="FF000000"/>
        <rFont val="宋体"/>
        <charset val="134"/>
      </rPr>
      <t>食品安全科普大赛观众 0.2分
（7）</t>
    </r>
    <r>
      <rPr>
        <sz val="11"/>
        <color rgb="FF000000"/>
        <rFont val="Arial"/>
        <charset val="134"/>
      </rPr>
      <t xml:space="preserve">	</t>
    </r>
    <r>
      <rPr>
        <sz val="11"/>
        <color rgb="FF000000"/>
        <rFont val="宋体"/>
        <charset val="134"/>
      </rPr>
      <t>食品安全科普创作大赛 参与 0.2分
（8）</t>
    </r>
    <r>
      <rPr>
        <sz val="11"/>
        <color rgb="FF000000"/>
        <rFont val="Arial"/>
        <charset val="134"/>
      </rPr>
      <t xml:space="preserve">	</t>
    </r>
    <r>
      <rPr>
        <sz val="11"/>
        <color rgb="FF000000"/>
        <rFont val="宋体"/>
        <charset val="134"/>
      </rPr>
      <t>第七届智行杯决赛观众 0.2分
（9）</t>
    </r>
    <r>
      <rPr>
        <sz val="11"/>
        <color rgb="FF000000"/>
        <rFont val="Arial"/>
        <charset val="134"/>
      </rPr>
      <t xml:space="preserve">	</t>
    </r>
    <r>
      <rPr>
        <sz val="11"/>
        <color rgb="FF000000"/>
        <rFont val="宋体"/>
        <charset val="134"/>
      </rPr>
      <t>第七届智行杯知识竞赛活动 参与 0.2分</t>
    </r>
  </si>
  <si>
    <t>同一个活动只能加一次分</t>
  </si>
  <si>
    <t>（1）食品学院院运会田赛参与  0.2分
（2）2022年食品学院研究生乒乓球选拔参与 0.2分
（3）2021年食品学院研究生篮球选拔参与 0.2分
（4）华南农业大学第65届食品学院定向越野锦标赛选拔赛参与 0.2分
（5）华南农业大学第65届校级定向越野锦标赛选拔赛参与 0.8分
（6）易班定向越野 参与0.2分
（7）易班定向越野获三等奖0.5分（8）研究生线上文体打卡活动参与0.2分</t>
  </si>
  <si>
    <t>定向越野活动重复，只能加一半参与分0.2，线上活动打卡重复，且是集体分，易班定向越野获奖，不算参与分</t>
  </si>
  <si>
    <t>黄浩燃</t>
  </si>
  <si>
    <t>（1）优秀先进团支部 0.25分；
（2）院级五四红旗团支部 0.25分；
（3）党支部宣传委员 2分；
（4）2022年11月2日食品大讲堂 0.2分；
（5）2022年11月27日心理健康讲座 0.2分；
（6）2022年12月14日广东农产品加工产业发展现状与趋势讲座 0.2分；
（7）2023年4月20日防电信网络诈骗研究生专场宣讲会 0.2分；
（8）第十七期食品大讲堂 0.2分；
（9）食品安全科普作品创作大赛（决赛） 0.2分；
（10）手账创作活动 0.2分；</t>
  </si>
  <si>
    <t>（1）优秀先进团支部 0.25分；
（2）院级五四红旗团支部 0.25分；
（3）党支部宣传委员 2分；
（4）2022年11月2日食品大讲堂 0.2分；
（5）2022年11月27日心理健康讲座 0.2分；
（6）2023年4月20日防电信网络诈骗研究生专场宣讲会 0.2分；
（7）食品安全科普作品创作大赛（决赛） 0.2分；
（8）手账创作活动 0.2分；</t>
  </si>
  <si>
    <t>（1）北大核心（球磨处理对菠萝蜜果皮不溶性膳食纤维结构及性能的影响，食品工业科技，接受年月2022年11月，作者排序第1） 7分；（2）参与2022年华南农业大学食品学院实验技能创新大赛 0.2分。（3）第十七期食品大讲堂 0.2分；</t>
  </si>
  <si>
    <t>（1）北大核心（球磨处理对菠萝蜜果皮不溶性膳食纤维结构及性能的影响，食品工业科技，接受年月2022年11月，作者排序第1） 7分；（2）参与2022年华南农业大学食品学院实验技能创新大赛 0.2分。（3）2022年12月14日广东农产品加工产业发展现状与趋势讲座 0.2分；（4）第十七期食品大讲堂 0.2分；</t>
  </si>
  <si>
    <t>（1）参与食品学院院运会5000米项目比赛 0.2分；
（2）参与定向越野男子积分赛 0.2分；
（3）参与食品学院研究生男子篮球赛选拔赛 0.2分；
（4）参与食品学院研究生乒乓球队选拔赛 0.2分；
（5）参与研究生趣味运动会 0.2分；
（6）参与校易班嘉年华定向越野 三等奖 0.5分；
（7）社会实践 1.5分；（8）夜间迷宫参与分 0.2分；</t>
  </si>
  <si>
    <t>林佳如</t>
  </si>
  <si>
    <t>（1）校级“优秀共青团员”2分（2）班级心理委员2分（3）院级五四红旗团支部 0.25分  （4）院级“优秀党支部”0.25分 （5）院级“先进团支部”0.25分（6）防电信诈骗研究生专场宣讲会 0.2 分  （7）学者面对面讲座0.2分 （8）广东农产品加工产业发展现状与趋势讲座0.2分 （9）食品大讲堂0.2分</t>
  </si>
  <si>
    <t>（1）校级“优秀共青团员”2分（2）班级心理委员2分（3）院级五四红旗团支部 0.25分  （4）院级“优秀党支部”0.25分 （5）院级“先进团支部”0.25分（6）防电信诈骗研究生专场宣讲会 0.2 分  （7）学者面对面讲座0.2分  （8）食品大讲堂0.2分</t>
  </si>
  <si>
    <t xml:space="preserve">（1）发明专利《一种低饱和脂肪酸肉丸及其制备方法》，授权日期2023.6.2 8分（2）食品学院第12届综述大赛0.2分 （3）食品安全科普作品创作大赛观众0.2分
</t>
  </si>
  <si>
    <t>（1）发明专利《一种低饱和脂肪酸肉丸及其制备方法》，授权日期2023.6.2 8分（2）食品学院第12届综述大赛0.2分 （3）食品安全科普作品创作大赛观众0.2分（4）广东农产品加工产业发展现状与趋势讲座0.2分</t>
  </si>
  <si>
    <t xml:space="preserve">（1）食品学院研究生篮球选拔赛0.2分（2）食品学院研究生乒乓球选拔赛0.2分 （3）两院排球赛第一名1.8分（4）线上文体打卡活动0.2分 （5）定向越野初赛0.2分
</t>
  </si>
  <si>
    <t>方仕阳</t>
  </si>
  <si>
    <t>范小平</t>
  </si>
  <si>
    <t>（1）包装工程研究生党支部委员2分（2）华南农业大学红十字会血液知识讲座0.2分（3）2023年4月20日防电信诈骗宣讲会 0.2分（4）2023年6月10日“第十一届中国triz杯华南农业大学校选赛”现场答辩观看0.2分（5）2022年10月21日参加华南农业大学光盘行动有奖竞答0.2分（6）参与华南农业大学“线上文体打卡活动”0.2分（7）所在班级为院级先进团支部  0.25分（8）所在团支部为“五四红旗团支部”0.25分(9)参与易班定向越野  0.2分(10)华南农业大学“精力沛杯”健康知识竞赛  0.2分</t>
  </si>
  <si>
    <t>（1）包装工程研究生党支部委员2分（2）华南农业大学红十字会血液知识讲座0.2分（3）2023年4月20日防电信诈骗宣讲会 0.2分（4）2023年6月10日“第十一届中国triz杯华南农业大学校选赛”现场答辩观看0.2分（5）2022年10月21日参加华南农业大学光盘行动有奖竞答0.2分（6）参与华南农业大学“线上文体打卡活动”0.2分（7）所在班级为院级先进团支部  0.25分（8）所在团支部为“五四红旗团支部”0.25分(9)参与易班定向越野  0.2分(10)华南农业大学“精力沛杯”健康知识竞赛  0.2分（11）2022年11月22日四院联合心理知识竞赛活动0.2分</t>
  </si>
  <si>
    <t>(1)北大前25%核心 1篇（乙基纤维素/蓝莓花青素浸泡型标签对牛奶新鲜度的指示，包装工程，作者排序第1）7分(2)华南农业大学创新方法大赛发明制作类优秀奖队长1.2分（3）华南农业大学创新方法大赛创新设计类三等奖队员0.8分（4）参加食品学院综述大赛参赛   0.2分（5）2022年11月22日四院联合心理知识竞赛活动0.2分（6）2023年3月30日学者面对面讲座0.2分（7）2023年6月8日学术论坛决赛0.2分（8）2022年12月14日农产品学术讲座0.2分（9）2022年11月27日心理健康学术讲座0.2分（10）参与食品学院“百里挑一”比赛  0.2分</t>
  </si>
  <si>
    <t>(1)北大前25%核心 1篇（乙基纤维素/蓝莓花青素浸泡型标签对牛奶新鲜度的指示，包装工程，作者排序第1）7分（3）华南农业大学创新方法大赛创新设计类三等奖队员0.8分（4）参加食品学院综述大赛参赛   0.2分（6）2023年3月30日学者面对面讲座0.2分（7）2023年6月8日学术论坛决赛0.2分（8）2022年12月14日农产品学术讲座0.2分（9）2022年11月27日心理健康学术讲座0.2分（10）参与食品学院“百里挑一”比赛  0.2分</t>
  </si>
  <si>
    <t>（1）参与食品学院院运会引体向上项目比赛  第七名  0.4分（2）参与食品学院院运会立定跳远项目比赛  0.2分（3）易班定向越野  第三名体育奖励分  0.5分（4）院篮球选拔赛  0.2分（5）院乒乓球选拔赛  0.2分（6）参与校定向越野选拔赛  0.2分（7）参加华南农业大学趣味运动会  0.2分</t>
  </si>
  <si>
    <t>（1）参与食品学院院运会引体向上项目比赛  第七名  0.4分（2）易班定向越野  第三名体育奖励分  0.5分（3）院篮球选拔赛  0.2分（4）院乒乓球选拔赛  0.2分（5）参与校定向越野选拔赛  0.2分（6）参加华南农业大学趣味运动会  0.2分</t>
  </si>
  <si>
    <t>（1）“参与食品学院院运会立定跳远项目比赛  0.2分”与引体向上重复了；(2)“华南农业大学创新方法大赛发明制作类优秀奖队长1.2分”入围奖只算参与分，且与创新设计类重复（3）“2022年11月22日四院联合心理知识竞赛活动0.2分”整理到思想类</t>
  </si>
  <si>
    <t>黄俊源</t>
  </si>
  <si>
    <t xml:space="preserve">（1） 参与2023.4.20防电信网络诈骗 0.2分
（2） 参与2022.11.2食品大讲堂 0.2分
（3） 参与2022.11.27心理健康讲座 0.2分
（4） 参与2022-2023年华南农业大学研究生线上宿舍打卡活动 0.2分
（5） 2021级硕士7班先进团支部0.25分
</t>
  </si>
  <si>
    <t xml:space="preserve">（1） 食品学院第十二届综述大赛参与 0.2分
（2） 现代食品科技B类期刊论文 1篇《酶解糖化滇黄精多糖的结构表征及其免疫活性》，7分
（3） 公开发明专利1项《一种发酵蓝莓山药泡腾片及其制备方法》，4分
（4） 参与2022年李锦记杯国赛 0.2分
（5） 参与2023年食品学院学术论坛初赛 0.2分
</t>
  </si>
  <si>
    <t>（1）参与2022-2023学年食品学院“返家乡”社会实践活动，0.5分</t>
  </si>
  <si>
    <t>冉思婷</t>
  </si>
  <si>
    <t xml:space="preserve">（1）院级先进团支部 0.25分 （2）院研究生研究生会新媒体部负责人 3分 （3）食品学院研究生“学习二十大、永远跟党走、奋进新征程”主题手账创作活动三等奖 0.2分 （4）2022年11月27日心理健康讲座 0.2分 （5）2022 年 11月 10 日专利辅导讲座 0.2分 （6）四院联合心理知识竞赛初赛活动 0.2分 （7）华南农业大学校研会线上文体打卡活动 0.2分 </t>
  </si>
  <si>
    <t>（1）院级先进团支部 0.25分 （2）院研究生研究生会新媒体部负责人 3分 （3）食品学院研究生“学习二十大、永远跟党走、奋进新征程”主题手账创作活动三等奖 0.2分 （4）2022年11月27日心理健康讲座 0.2分  （6）四院联合心理知识竞赛初赛活动 0.2分 （7）华南农业大学校研会线上文体打卡活动 0.2分 （8）3.15 学者面对面 0.2 （9）3.30 学者面对面 0.2</t>
  </si>
  <si>
    <t>（1）北大核心《不同方式干燥的火龙果果皮粉加工与贮藏品质的比较》，作者排序第1） 7分  ；（2）华南农业大学食品学院第十二届综述大赛参与 0.2分；（3）华南农业大学食品学院第十五届实验创新大赛 0.2分（4）2023 年3月30日学者面对面活动 0.2分（5）2023年3月15日学者面对面活动 0.2分</t>
  </si>
  <si>
    <t>（1）北大核心《不同方式干燥的火龙果果皮粉加工与贮藏品质的比较》，作者排序第1） 7分  ；（2）华南农业大学食品学院第十二届综述大赛参与 0.2分；（3）华南农业大学食品学院第十五届实验创新大赛 0.2分（4）专利辅导讲座 0.2</t>
  </si>
  <si>
    <t>（1）第二届夜间超级迷宫定向赛暨校队选拔赛 0.2
（2）华南农业大学易班嘉年华定向越野活动三等奖 0.5分
（3）定向越野初赛女子团体赛 0.2分
（4）2022年食品学院研究生乒乓球队选拔赛 0.2分
（5）2022年食品学院研究生女子篮球选拔赛 0.2分</t>
  </si>
  <si>
    <t>（1）第二届夜间超级迷宫定向赛暨校队选拔赛 0.2
（2）华南农业大学易班嘉年华定向越野活动 0.2分
（3）定向越野初赛女子团体赛 0.2分
（4）2022年食品学院研究生乒乓球队选拔赛 0.2分
（5）2022年食品学院研究生女子篮球选拔赛 0.2分</t>
  </si>
  <si>
    <t>学者面对面为集体活动，集体活动上限为1分，易班3等奖无证明材料</t>
  </si>
  <si>
    <t>洪子晨</t>
  </si>
  <si>
    <t xml:space="preserve">（1）院级优秀共产党员 1分 （2）院级先进党支部 0.25分 （3）院级先进团支部 0.25分 （4）学生支部副书记 3分 </t>
  </si>
  <si>
    <r>
      <rPr>
        <sz val="11"/>
        <color rgb="FF000000"/>
        <rFont val="宋体"/>
        <charset val="134"/>
      </rPr>
      <t>（1）院级优秀共产党员 1分 （</t>
    </r>
    <r>
      <rPr>
        <sz val="11"/>
        <color rgb="FFFF0000"/>
        <rFont val="宋体"/>
        <charset val="134"/>
      </rPr>
      <t>2）院级先进党支部 0.2分</t>
    </r>
    <r>
      <rPr>
        <sz val="11"/>
        <color rgb="FF000000"/>
        <rFont val="宋体"/>
        <charset val="134"/>
      </rPr>
      <t xml:space="preserve"> （3）院级先进团支部 0.25分 （4）学生支部副书记 3分 </t>
    </r>
  </si>
  <si>
    <r>
      <rPr>
        <sz val="11"/>
        <color rgb="FF000000"/>
        <rFont val="宋体"/>
        <charset val="134"/>
      </rPr>
      <t>（1）院级优秀共产党员 1分 （</t>
    </r>
    <r>
      <rPr>
        <sz val="11"/>
        <color rgb="FFFF0000"/>
        <rFont val="宋体"/>
        <charset val="134"/>
      </rPr>
      <t>2）院级先进党支部 0.25分</t>
    </r>
    <r>
      <rPr>
        <sz val="11"/>
        <color rgb="FF000000"/>
        <rFont val="宋体"/>
        <charset val="134"/>
      </rPr>
      <t xml:space="preserve"> （3）院级先进团支部 0.25分 （4）学生支部副书记 3分 </t>
    </r>
  </si>
  <si>
    <t>（1）2023年5月获校级创客杯大学生创新创业大赛获得银奖（团队负责人） 2分 
（2）2023年9月证明参加李锦记杯大学生创新大赛 0.2分 
（3）2023年5月获挑战杯广东省大学生课外学术科技作品竞赛三等奖（团队负责人） 6分</t>
  </si>
  <si>
    <t>范振梅</t>
  </si>
  <si>
    <t>（1）党支部纪律委员2分（2）线上文体打卡活动0.2分（3）电信防诈骗讲座0.2分（4）心理健康讲座0.2分（5）先进团支部0.25分</t>
  </si>
  <si>
    <t>0.2（霍山石斛讲座）+0.2（第56期食品学术讲坛）+0.2（食品学院综述大赛）+0.2（学术论坛决赛观众）+0.2（第十四实验技能创新大赛之“莲莲看”）</t>
  </si>
  <si>
    <t>（1）北大核心7分（2）专利辅导讲座0.2分（3）2023年综述大赛0.2分</t>
  </si>
  <si>
    <t>0.2（篮球选拔赛）+0.2（参加院田径运动会）+0.2(荧光夜跑4期）+0.2（趣味运动会）+0.5（社会实践活动）</t>
  </si>
  <si>
    <t xml:space="preserve">（1）  第二期荧光夜跑0.2分（2）  趣味运动会0.2分（3）院研究生女子篮球选拔赛  0.2分；（3）  院运会提前赛女子仰卧起坐参与  0.2分；（4）  院研究生乒乓球队选拔赛  0.2分（5）  定向越野团体赛参与  0.2分；（6）夜间超级迷宫定向赛0.2分（7）参加寒假社会实践活动2次1分  </t>
  </si>
  <si>
    <t>朱燕丽</t>
  </si>
  <si>
    <t>（1）21硕士3班组织委员 2分
（2）先进团支部 0.25分
（3）非学术讲座：
①华南农业大学红十字会“但愿人长久，热血注心田”血液知识讲座 0.2分
②华南农业大学红十字会“共抗艾滋，共享健康”线上讲座 0.2分
③2023.4.20 《防电信网络诈骗研究生专场宣讲会》0.2分
（4）思想文化类比赛或活动：
①2022.10.21 参与23届华南农业大学膳食管理委员会“光盘行动”有奖竞答活动 0.2分
②2022.11.22 参与四院联合知识竞赛 0.2分
③参与华南农业大学“线上文体打卡活动”的音乐和体育打卡 0.2+0.2=0.4分
④参与2023华南农业大学易班嘉年华定向越野活动比赛  0.2分
⑤参与华南农业大学2023学思想、育新人、建新功知识竞赛 0.2分</t>
  </si>
  <si>
    <r>
      <rPr>
        <sz val="11"/>
        <color rgb="FFFF0000"/>
        <rFont val="宋体"/>
        <charset val="134"/>
      </rPr>
      <t xml:space="preserve">（1）21硕士3班组织委员 2分
（2）先进团支部 0.25分
（3）非学术讲座：
①华南农业大学红十字会“但愿人长久，热血注心田”血液知识讲座 0.2分
②华南农业大学红十字会“共抗艾滋，共享健康”线上讲座 0.2分
③2023.4.20 《防电信网络诈骗研究生专场宣讲会》0.2分
（4）思想文化类比赛或活动：
①2022.10.21 参与23届华南农业大学膳食管理委员会“光盘行动”有奖竞答活动 0.2分
②2022.11.22 参与四院联合知识竞赛 0.2分
③参与华南农业大学“线上文体打卡活动”的音乐和体育打卡 0.2+0.2=0.4分
</t>
    </r>
    <r>
      <rPr>
        <strike/>
        <sz val="11"/>
        <color rgb="FFFF0000"/>
        <rFont val="宋体"/>
        <charset val="134"/>
      </rPr>
      <t>④参与2023华南农业大学易班嘉年华定向越野活动比赛  0.2分</t>
    </r>
    <r>
      <rPr>
        <sz val="11"/>
        <color rgb="FFFF0000"/>
        <rFont val="宋体"/>
        <charset val="134"/>
      </rPr>
      <t>（参与与获奖只算获奖）</t>
    </r>
    <r>
      <rPr>
        <sz val="11"/>
        <color rgb="FF000000"/>
        <rFont val="宋体"/>
        <charset val="134"/>
      </rPr>
      <t xml:space="preserve">
⑤参与华南农业大学2023学思想、育新人、建新功知识竞赛 0.2分</t>
    </r>
  </si>
  <si>
    <t>（1）21硕士3班组织委员 2分
（2）先进团支部 0.25分
（3）非学术讲座：
①华南农业大学红十字会“但愿人长久，热血注心田”血液知识讲座 0.2分
②华南农业大学红十字会“共抗艾滋，共享健康”线上讲座 0.2分
③2023.4.20 《防电信网络诈骗研究生专场宣讲会》0.2分
（4）思想文化类比赛或活动：
①2022.10.21 参与23届华南农业大学膳食管理委员会“光盘行动”有奖竞答活动 0.2分
②2022.11.22 参与四院联合知识竞赛 0.2分
③参与华南农业大学“线上文体打卡活动”的音乐和体育打卡 0.2+0.2=0.4分
④参与2023华南农业大学易班嘉年华定向越野活动比赛  0.2分（参与与获奖只算获奖）
⑤参与华南农业大学2023学思想、育新人、建新功知识竞赛 0.2分（超上限）</t>
  </si>
  <si>
    <t>（1）北大核心（挤压膨化对美藤果饼粕蛋白的理化及功能性质的影响）；期刊名：《中国调味品》；接收年月：2022年9月    5分
（2）学术讲座：
①2023.5.19 院楼212 《合理膳食，健康人生》 0.2分
②2023.6.6  院楼212 《第十七期食品大讲堂》 0.2分
③2023.3.30 院楼212  《学者面对面》       0.2分 
④2023.6.10 “第十一届中国TRIZ杯大学生创新方法大赛校选赛”现场答辩观看活动  0.2分
（3）学术竞赛
①第十一届中国TRIZ杯大学生创新方法大赛校选赛三等奖——创新设计类  参赛队员   0.8分
②第十一届中国TRIZ杯大学生创新方法大赛校选赛优秀奖——发明制作类  参赛队员  0.6分
（4）参与食品学院第12届综述大赛 0.2分
（6）参与食品学院“百李挑一”比赛  0.2分</t>
  </si>
  <si>
    <r>
      <rPr>
        <sz val="11"/>
        <color rgb="FFFF0000"/>
        <rFont val="宋体"/>
        <charset val="134"/>
      </rPr>
      <t xml:space="preserve">（1）北大核心（挤压膨化对美藤果饼粕蛋白的理化及功能性质的影响）；期刊名：《中国调味品》；接收年月：2022年9月    5分
（2）学术讲座：
①2023.5.19 院楼212 《合理膳食，健康人生》 0.2分
②2023.6.6  院楼212 《第十七期食品大讲堂》 0.2分
③2023.3.30 院楼212  《学者面对面》       0.2分 
</t>
    </r>
    <r>
      <rPr>
        <strike/>
        <sz val="11"/>
        <color rgb="FFFF0000"/>
        <rFont val="宋体"/>
        <charset val="134"/>
      </rPr>
      <t>④2023.6.10 “第十一届中国TRIZ杯大学生创新方法大赛校选赛”现场答辩观看活动  0.2分</t>
    </r>
    <r>
      <rPr>
        <sz val="11"/>
        <color rgb="FFFF0000"/>
        <rFont val="宋体"/>
        <charset val="134"/>
      </rPr>
      <t>（同一比赛参与和获奖只计算获奖）</t>
    </r>
    <r>
      <rPr>
        <sz val="11"/>
        <color rgb="FF000000"/>
        <rFont val="宋体"/>
        <charset val="134"/>
      </rPr>
      <t xml:space="preserve">
（3）学术竞赛
①第十一届中国TRIZ杯大学生创新方法大赛校选赛三等奖——创新设计类  参赛队员   0.8分
</t>
    </r>
    <r>
      <rPr>
        <strike/>
        <sz val="11"/>
        <color rgb="FFFF0000"/>
        <rFont val="宋体"/>
        <charset val="134"/>
      </rPr>
      <t>②第十一届中国TRIZ杯大学生创新方法大赛校选赛优秀奖——发明制作类  参赛队员  0.6分</t>
    </r>
    <r>
      <rPr>
        <sz val="11"/>
        <color rgb="FFFF0000"/>
        <rFont val="宋体"/>
        <charset val="134"/>
      </rPr>
      <t>（入围奖不得分）</t>
    </r>
    <r>
      <rPr>
        <sz val="11"/>
        <color rgb="FF000000"/>
        <rFont val="宋体"/>
        <charset val="134"/>
      </rPr>
      <t xml:space="preserve">
（4）参与食品学院第12届综述大赛 0.2分
（6）参与食品学院“百李挑一”比赛  0.2分</t>
    </r>
  </si>
  <si>
    <r>
      <rPr>
        <sz val="11"/>
        <color rgb="FFFF0000"/>
        <rFont val="宋体"/>
        <charset val="134"/>
      </rPr>
      <t xml:space="preserve">（1）北大核心（挤压膨化对美藤果饼粕蛋白的理化及功能性质的影响）；期刊名：《中国调味品》；接收年月：2022年9月    5分
（2）学术讲座：
①2023.5.19 院楼212 《合理膳食，健康人生》 0.2分
②2023.6.6  院楼212 《第十七期食品大讲堂》 0.2分
③2023.3.30 院楼212  《学者面对面》       0.2分 
</t>
    </r>
    <r>
      <rPr>
        <strike/>
        <sz val="11"/>
        <rFont val="宋体"/>
        <charset val="134"/>
      </rPr>
      <t>④2023.6.10 “第十一届中国TRIZ杯大学生创新方法大赛校选赛”现场答辩观看活动  0.2分</t>
    </r>
    <r>
      <rPr>
        <sz val="11"/>
        <rFont val="宋体"/>
        <charset val="134"/>
      </rPr>
      <t xml:space="preserve">（同一比赛参与和获奖只计算获奖）
（3）学术竞赛
①第十一届中国TRIZ杯大学生创新方法大赛校选赛三等奖——创新设计类  参赛队员   0.8分
</t>
    </r>
    <r>
      <rPr>
        <strike/>
        <sz val="11"/>
        <rFont val="宋体"/>
        <charset val="134"/>
      </rPr>
      <t>②第十一届中国TRIZ杯大学生创新方法大赛校选赛优秀奖——发明制作类  参赛队员  0.6分</t>
    </r>
    <r>
      <rPr>
        <sz val="11"/>
        <rFont val="宋体"/>
        <charset val="134"/>
      </rPr>
      <t>（入围奖不得分）
（4）参与食品学院第12届综述大赛 0.2分
（6）参与食品学院“百李挑一”比赛  0.2分</t>
    </r>
  </si>
  <si>
    <t>（1）2022.10.29参与食品学院院运会短跑项目比赛  0.2分； 
（2）2022.09.18参与食品学院篮球选拔  0.2分
（3）2022.09.23参与食品学院乒乓球队选拔 0.2分
（4）2022.11.05参与食品学院定向越野初赛 0.2分
（5）参与趣味运动会 0.2分
（6）2023华南农业大学易班嘉年华定向越野活动 一等奖 1分
（7）2022.09.24参与第二届夜间超级迷宫定向赛暨校队选拔赛 0.2分</t>
  </si>
  <si>
    <t>莫梅清</t>
  </si>
  <si>
    <t>防诈骗宣传讲座0.2、非学术讲座0.2；知识竞赛0.4，先进团支部0.25；五四红旗0.25</t>
  </si>
  <si>
    <t>防诈骗宣传讲座0.2、非学术讲座0.2；知识竞赛0.4，先进团支部0.25；五四红旗0.25，线上文体打卡音乐0.2，体育0.2</t>
  </si>
  <si>
    <t>北大核心期刊1篇 7分；实验技能创新竞赛0.2；丁颖杯0.2；综述大赛0.2；学术论坛竞赛0.2；学术讲座0.4</t>
  </si>
  <si>
    <t>乒乓球选拔0.2；院运会女子200米0.2；定向越野0.2；嘉年华定向越野一等奖1.0；趣味运动会排名第一1.8；荧光夜跑0.2</t>
  </si>
  <si>
    <t>乒乓球选拔0.2；院运会女子200米0.2；定向越野0.2；嘉年华定向越野一等奖1.0；趣味运动会排名第一0.3；荧光夜跑0.2</t>
  </si>
  <si>
    <t>杨海华</t>
  </si>
  <si>
    <t xml:space="preserve">（1）“先进团支部”班级 校级 0.5分
（2）2021级硕士一班班长 3分
（3）2023食品学院第十七次研究生代表大会 0.2分
</t>
  </si>
  <si>
    <t xml:space="preserve">（1）“先进团支部”班级 校级 0.5分
（2）2021级硕士一班班长 3分
（3）2023食品学院第十七次研究生代表大会 0.2分（4）先进团支部 0.25
</t>
  </si>
  <si>
    <t xml:space="preserve">（1） 中文核心期刊 传统广式烤鸭烫皮工艺中蛋白质变性与品质关系分析 （现代食品科技，2023年7月） 7分
（2） 食品学院第十二届综述大赛 0.2分
</t>
  </si>
  <si>
    <t xml:space="preserve">（1）2022年华南农业大学第65届运动会定向越野 0.2分
（2）2022年食品学院研究生篮球选拔赛 0.2分
（3）2022食品学院院运会男子立定跳远 0.2分
</t>
  </si>
  <si>
    <t>钟爱玲</t>
  </si>
  <si>
    <t>杨金易，温棚</t>
  </si>
  <si>
    <t>（1） 4分（食品学院研究生会主席团成员，2022年6月至2023年6月）；（2）0.4分（食品学院二十大手账活动院级二等奖，2022年10月）；（3）0.25分（所在21级硕士6班获食品学院“五四红旗团支部”（院级）荣誉，2023年5月）；（4）2分（获“优秀学生骨干（校级）”称号，2023年6月）；（5）2分（七一表彰获“优秀党员（校级）”称号，2023年7月）；（6）0.25分（“青年大学习”先进团支部，2023年9月9日）</t>
  </si>
  <si>
    <t>（1） 4分（食品学院研究生会主席团成员，2022年6月至2023年6月）；（2）0.4分（食品学院二十大手账活动院级二等奖，2022年10月）；（3）0.25分（所在21级硕士6班获食品学院“五四红旗团支部”（院级）荣誉，2023年5月）；（4）2分（获“优秀学生骨干（校级）”称号，2023年6月）；（5）2分（七一表彰获“优秀党员（校级）”称号，2023年7月）；（6）0.25分（“青年大学习”先进团支部，2023年9月9日）（7）0.2分（心理讲座，2023年11月27日）；（8）0.2分（食品学院防诈骗讲座，2023年）；（9）0.2分（食品学院食品科普大赛作为观众，2023年4月）；（10）0.2分（学者面对面-关甜老师讲座，2023年3月15日）；（10）0.2分（学者面对面-徐振林老师讲座，2023年3月30日）；</t>
  </si>
  <si>
    <t>（1）0.2分（参与综述大赛，2023年3月）；（2）0.2分（农产品学术讲座，2022年12月14日）；（3）0.2分（营养学讲座-柳春红老师，2023年5月19日）；</t>
  </si>
  <si>
    <t>（1）0.2分（参与食品学院院运会提前赛仰卧起坐项目，2022年11月）；（2）0.2分（参与华南农业大学定向越野初赛，2022年10月）；（3）0.2分（参与荧光夜跑，2023年6月）；（4）0.2分（参与食品学院研究生乒乓球选拔赛，2023年10月）；（5）0.2分（参与食品学院研究生女篮选拔赛，2023年10月）；（6）0.2分（校学生会疫情线上宿舍音乐打卡活动，2022年11月）；（7）0.2分（心理讲座，2023年11月27日）；（8）0.2分（参与易班华南农业大学学习党的二十大精神易班知识竞赛，2022年11月）；（9）0.2分（食品学院防诈骗讲座，2023年）；（10）0.2分（食品学院食品科普大赛作为观众，2023年4月）；（11）0.2分（学者面对面-关甜老师讲座，2023年3月15日）；（12）0.2分（学者面对面-徐振林老师讲座，2023年3月30日）；</t>
  </si>
  <si>
    <t>（1）0.2分（参与食品学院院运会提前赛仰卧起坐项目，2022年11月）；（2）0.2分（参与华南农业大学定向越野初赛，2022年10月）；（3）0.2分（参与荧光夜跑，2023年6月）；（4）0.2分（参与食品学院研究生乒乓球选拔赛，2023年10月）；（5）0.2分（参与食品学院研究生女篮选拔赛，2023年10月）；（6）0.2分（校学生会疫情线上宿舍音乐打卡活动，2022年11月）；</t>
  </si>
  <si>
    <t>集体活动归到思想类，上限为1分</t>
  </si>
  <si>
    <t>李笛帆</t>
  </si>
  <si>
    <t>杨金易</t>
  </si>
  <si>
    <t>（1）院级先进团支部 0.25分；（2）2022-2023年度华南农业大学“五四红旗团支部” 0.5分；（3）参加2023年4月20日防电信网络诈骗研究生专场宣讲会 0.2分。</t>
  </si>
  <si>
    <t>（1）北大核心其他核心期刊（标题 不同水解方式下陈皮键合态挥发性化合物的比较，期刊名 食品与发酵工业，接收年月 2023年6月，作者排序第1） 5分；（2）2022年11月10日专利辅导讲座参与 0.2分。</t>
  </si>
  <si>
    <t>（1）北大核心其他核心期刊（标题 不同水解方式下陈皮键合态挥发性化合物的比较  5分；（2）2022年11月10日专利辅导讲座参与 0.2分。</t>
  </si>
  <si>
    <t>（1）2023年广东省大学生武术套路锦标赛男子甲组自选太极拳第三名  2.8分；（2）2023年广东省大学生武术套路锦标赛男子甲组自选太极剑第四名 2.4分。</t>
  </si>
  <si>
    <t>张子谦</t>
  </si>
  <si>
    <t xml:space="preserve">（1）院研究生学生会文体部负责人 3分
（2）先进团支部 0.25分
（3）参加华南农业大学膳食管理委员会“光盘行动”有奖竞答 0.2分
（4）获得华南农业大学“文体先进个人”1分
（5）参加防电信诈骗研究生专场宣讲会 0.2分 
</t>
  </si>
  <si>
    <t>发明专利公开 4分</t>
  </si>
  <si>
    <t>专利无公开证明</t>
  </si>
  <si>
    <t xml:space="preserve">（1）参加食品学院院运会三级跳项目比赛 第三名 0.8分
（2）参加食品学院院运会立定跳项目比赛 0.2分
（3）参加华南农业大学院际乒乓球双打赛男子双打 第一名 1.8分
（4）参加广东省大学生乒乓球锦标赛 团体第二名 3.2分
（5）参加院乒乓球队选拔 0.2分
（6）参加华南农业大学乒乓球院际赛 0.3分
</t>
  </si>
  <si>
    <t xml:space="preserve">（1）参加食品学院院运会三级跳项目比赛 第三名 0.8分
（3）参加华南农业大学院际乒乓球双打赛男子双打 第一名 1.8分
（4）参加广东省大学生乒乓球锦标赛 团体第二名 3.2分
（5）参加院乒乓球队选拔 0.2分
（6）参加华南农业大学乒乓球院际赛 0.3分
</t>
  </si>
  <si>
    <t>专利无公开证明，参加两项院运会项目，获奖只加获奖分，其他分不加</t>
  </si>
  <si>
    <t>钟燕华</t>
  </si>
  <si>
    <r>
      <rPr>
        <sz val="11"/>
        <color rgb="FF000000"/>
        <rFont val="宋体"/>
        <charset val="134"/>
      </rPr>
      <t>（1）优秀党支部 0.25分 （2）党支部委员 2分 （3）线上文体打卡 0.2 分  （4）先进团支部 0.25分  （5）五四红旗团支部 0.25分  （</t>
    </r>
    <r>
      <rPr>
        <sz val="12"/>
        <rFont val="宋体"/>
        <charset val="134"/>
      </rPr>
      <t xml:space="preserve">6）防电信诈骗研究生专场宣讲会 0.2 分  </t>
    </r>
  </si>
  <si>
    <r>
      <rPr>
        <sz val="11"/>
        <color rgb="FFFF0000"/>
        <rFont val="宋体"/>
        <charset val="134"/>
      </rPr>
      <t>（1）优秀党支部 0.25分 （2）党支部委员 2分 （3）线上文体打卡 0.2 分  （4）先进团支部 0.25分  （5）五四红旗团支部 0.25分  （</t>
    </r>
    <r>
      <rPr>
        <sz val="12"/>
        <rFont val="宋体"/>
        <charset val="134"/>
      </rPr>
      <t xml:space="preserve">6）防电信诈骗研究生专场宣讲会 0.2 分  </t>
    </r>
  </si>
  <si>
    <r>
      <rPr>
        <sz val="11"/>
        <color rgb="FF000000"/>
        <rFont val="宋体"/>
        <charset val="134"/>
      </rPr>
      <t xml:space="preserve">（1）北大核心期刊（标题：鲜切菠萝在贮藏过程中的致病菌风险分析，期刊名：食品安全质量检测学报，接收年月：2023.2，作者排序第1） 5分  （2）食品学院十二届文献综述大赛参与 </t>
    </r>
    <r>
      <rPr>
        <sz val="12"/>
        <rFont val="宋体"/>
        <charset val="134"/>
      </rPr>
      <t xml:space="preserve">0.2分  （3）6.8 研究生学术论坛决赛讲座 0.2 分  （4）12.14广东农产品加工产业发展现状与趋势讲座 0.2 分  （5）食品安全科普作品创作大赛讲座 0.2分  </t>
    </r>
  </si>
  <si>
    <r>
      <rPr>
        <sz val="11"/>
        <color rgb="FFFF0000"/>
        <rFont val="宋体"/>
        <charset val="134"/>
      </rPr>
      <t xml:space="preserve">（1）北大核心期刊（标题：鲜切菠萝在贮藏过程中的致病菌风险分析，期刊名：食品安全质量检测学报，接收年月：2023.2，作者排序第1） 5分  （2）食品学院十二届文献综述大赛参与 </t>
    </r>
    <r>
      <rPr>
        <sz val="12"/>
        <rFont val="宋体"/>
        <charset val="134"/>
      </rPr>
      <t xml:space="preserve">0.2分  （3）6.8 研究生学术论坛决赛讲座 0.2 分  （4）12.14广东农产品加工产业发展现状与趋势讲座 0.2 分  （5）食品安全科普作品创作大赛讲座 0.2分  </t>
    </r>
  </si>
  <si>
    <r>
      <rPr>
        <sz val="11"/>
        <color rgb="FF000000"/>
        <rFont val="宋体"/>
        <charset val="134"/>
      </rPr>
      <t>（</t>
    </r>
    <r>
      <rPr>
        <sz val="12"/>
        <rFont val="宋体"/>
        <charset val="134"/>
      </rPr>
      <t xml:space="preserve">1）2022食品学院研究生篮球选拔赛 0.2分  （2）2022食品学院研究生乒乓球选拔赛 0.2分  （3）食品学院院运会女子跳远 0.2分  （4）2023易班嘉年华定向越野活动一等奖 1分  （5）2023年华南农业大学第二期研究生荧光夜跑 0.2分  （6）2023年华南农业大学研究生趣味运动会 0.2分  （7）2023年9月定向越野初赛 0.2分  </t>
    </r>
  </si>
  <si>
    <r>
      <rPr>
        <sz val="11"/>
        <color rgb="FFFF0000"/>
        <rFont val="宋体"/>
        <charset val="134"/>
      </rPr>
      <t>（</t>
    </r>
    <r>
      <rPr>
        <sz val="12"/>
        <rFont val="宋体"/>
        <charset val="134"/>
      </rPr>
      <t xml:space="preserve">1）2022食品学院研究生篮球选拔赛 0.2分  （2）2022食品学院研究生乒乓球选拔赛 0.2分  （3）食品学院院运会女子跳远 0.2分  （4）2023易班嘉年华定向越野活动一等奖 1分  （5）2023年华南农业大学第二期研究生荧光夜跑 0.2分  （6）2023年华南农业大学研究生趣味运动会 0.2分  （7）2023年9月定向越野初赛 0.2分  </t>
    </r>
  </si>
  <si>
    <t>蔡舒晴</t>
  </si>
  <si>
    <t>（1）院级“先进团支部”21硕士3班  0.25分
（2）21级硕士3班 宣传委员  2分
（3）2022-2023学年度第二学期华南农业大学红十字会“但愿人长久，热血注心田”血液知识讲座，2023年3月17日，教三312  0.2分
（4）2022-2023学年度第一学期参加华南农业大学红十字会“共抗艾滋，共享健康”线上讲座活动，2022年11月27日，腾讯会议  0.2分
（5）防电信网络诈骗研究生专场宣讲会，2023年4月20日  0.2分
（6）线上音乐打卡活动，2023年3月2日  0.2分
（7）线上体育打卡活动，2023年3月2日  0.2分</t>
  </si>
  <si>
    <t>（1）院级“先进团支部”21硕士3班   0.25分
（2）21级硕士3班 宣传委员  2分
（3）2022-2023学年度第二学期华南农业大学红十字会“但愿人长久，热血注心田”血液知识讲座，2023年3月17日，教三312  0.2分
（4）2022-2023学年度第一学期参加华南农业大学红十字会“共抗艾滋，共享健康”线上讲座活动，2022年11月27日，腾讯会议  0.2分
（5）防电信网络诈骗研究生专场宣讲会，2023年4月20日  0.2分
（6）线上音乐打卡活动，2023年3月2日  0.2分
（7）线上体育打卡活动，2023年3月2日  0.2分</t>
  </si>
  <si>
    <t>（1）食品学院第十二届综述大赛参与，2023年4月  0.2分
（2）食品大讲堂线上讲座，2022年11月2日，腾讯会议  0.2分
（3）专利辅导讲座，2022年11月10日，腾讯会议  0.2分
（4）学者面对面讲座，2023年3月15日19：00，院楼212  0.2分
（5）其他：2022年广东省食品学会年会优秀论文奖，广东省食品学会科学技术奖奖项之一，2023年3月11日  10分</t>
  </si>
  <si>
    <r>
      <rPr>
        <sz val="11"/>
        <color rgb="FFFF0000"/>
        <rFont val="宋体"/>
        <charset val="134"/>
      </rPr>
      <t xml:space="preserve">（1）食品学院第十二届综述大赛参与，2023 年 4 月 0.2 分
（2）食品大讲堂线上讲座，2022 年 11 月 2 日，腾讯会议 0.2 分
（3）专利辅导讲座，2022 年 11 月 10 日，腾讯会议 0.2 分
（4）学者面对面讲座，2023 年 3 月 15 日 19：00，院楼 212 0.2 分
（5）其他：2022 年广东省食品学会年会优秀论文奖，广东省食品学会科
学技术奖奖项之一，2023 年 3 月 11 日  </t>
    </r>
    <r>
      <rPr>
        <strike/>
        <sz val="11"/>
        <color rgb="FFFF0000"/>
        <rFont val="宋体"/>
        <charset val="134"/>
      </rPr>
      <t>10 分</t>
    </r>
    <r>
      <rPr>
        <b/>
        <sz val="11"/>
        <color rgb="FFFF0000"/>
        <rFont val="宋体"/>
        <charset val="134"/>
      </rPr>
      <t>2分（省赛优秀奖团体队员2分）</t>
    </r>
  </si>
  <si>
    <r>
      <rPr>
        <sz val="11"/>
        <color rgb="FFFF0000"/>
        <rFont val="宋体"/>
        <charset val="134"/>
      </rPr>
      <t xml:space="preserve">（1）食品学院第十二届综述大赛参与，2023 年 4 月 0.2 分
（2）食品大讲堂线上讲座，2022 年 11 月 2 日，腾讯会议 0.2 分
（3）专利辅导讲座，2022 年 11 月 10 日，腾讯会议 0.2 分
（4）学者面对面讲座，2023 年 3 月 15 日 19：00，院楼 212 0.2 分
（5）其他：2022 年广东省食品学会年会优秀论文奖，广东省食品学会科
学技术奖奖项之一，2023 年 3 月 11 日  </t>
    </r>
    <r>
      <rPr>
        <strike/>
        <sz val="11"/>
        <rFont val="宋体"/>
        <charset val="134"/>
      </rPr>
      <t>10 分</t>
    </r>
    <r>
      <rPr>
        <b/>
        <sz val="11"/>
        <rFont val="宋体"/>
        <charset val="134"/>
      </rPr>
      <t>2分（省赛优秀奖团体队员2分）</t>
    </r>
  </si>
  <si>
    <t>（1）参与食品学院研究生女子篮球选拔赛，2022年9月18日，小五山宿舍区边篮球场  0.2分；
（2）参与食品学院研究生乒乓球队选拔赛，2022年9月23日，华山区乒乓球场地  0.2分；
（3）参与食品学院第二十九届田径运动会提前赛立定跳远项目，2022年10月20日，启林南运动场  0.2分
（4）参与华南农业大学第六十五届运动会定向越野锦标赛选拔赛女子团队赛，2022年11月6日，华南农业大学  0.2分
（5）参与食品学院尊师月师生羽毛球赛选拔赛，2023年9月20日，田家炳体育馆 0.2分
（6）易班嘉年华定向越野活动一等奖，2023年4月9日，华南农业大学  1分
（7）2022-2023年度华南农业大学羽毛球协会34届单打赛女单第五名，2023年3月18-19日，田家炳羽毛球馆  1分
（8）2022-2023年度华南农业大学羽毛球协会34届院际赛第一名，2023年5月20-21日，田家炳羽毛球馆  1.8分</t>
  </si>
  <si>
    <t>（1）参与食品学院研究生女子篮球选拔赛，2022 年 9 月 18 日，小五山宿舍区边篮球场 0.2 分；
（2）参与食品学院研究生乒乓球队选拔赛，2022 年 9 月 23 日，华山区乒乓球场地 0.2 分；
（3）参与食品学院第二十九届田径运动会提前赛立定跳远项目，2022 年10 月 20 日，启林南运动场 0.2 分
（4）参与华南农业大学第六十五届运动会定向越野锦标赛选拔赛女子团队赛，2022 年 11 月 6 日，华南农业大学 0.2 分
（5）参与食品学院尊师月师生羽毛球赛选拔赛，2023 年 9 月 20 日，田家炳体育馆 0.2 分
（6）易班嘉年华定向越野活动一等奖，2023 年 4 月 9 日，华南农业大学1 分
（7）2022-2023 年度华南农业大学羽毛球协会 34 届单打赛女单第五名，2023 年 3 月 18-19 日，田家炳羽毛球馆 1 分
（8）2022-2023 年度华南农业大学羽毛球协会 34 届院际赛第一名，2023年 5 月 20-21 日，田家炳羽毛球馆 1.8 分</t>
  </si>
  <si>
    <t>沈润霓</t>
  </si>
  <si>
    <r>
      <rPr>
        <sz val="11"/>
        <color rgb="FF000000"/>
        <rFont val="宋体"/>
        <charset val="134"/>
      </rPr>
      <t>（1）</t>
    </r>
    <r>
      <rPr>
        <sz val="11"/>
        <color rgb="FF000000"/>
        <rFont val="Arial"/>
        <charset val="134"/>
      </rPr>
      <t xml:space="preserve">	</t>
    </r>
    <r>
      <rPr>
        <sz val="11"/>
        <color rgb="FF000000"/>
        <rFont val="宋体"/>
        <charset val="134"/>
      </rPr>
      <t>校级优秀团干 2分
（2）</t>
    </r>
    <r>
      <rPr>
        <sz val="11"/>
        <color rgb="FF000000"/>
        <rFont val="Arial"/>
        <charset val="134"/>
      </rPr>
      <t xml:space="preserve">	</t>
    </r>
    <r>
      <rPr>
        <sz val="11"/>
        <color rgb="FF000000"/>
        <rFont val="宋体"/>
        <charset val="134"/>
      </rPr>
      <t>院级先进团支部成员 0.25分
（3）</t>
    </r>
    <r>
      <rPr>
        <sz val="11"/>
        <color rgb="FF000000"/>
        <rFont val="Arial"/>
        <charset val="134"/>
      </rPr>
      <t xml:space="preserve">	</t>
    </r>
    <r>
      <rPr>
        <sz val="11"/>
        <color rgb="FF000000"/>
        <rFont val="宋体"/>
        <charset val="134"/>
      </rPr>
      <t>院级五四红旗团支部成员 0.25分
（4）</t>
    </r>
    <r>
      <rPr>
        <sz val="11"/>
        <color rgb="FF000000"/>
        <rFont val="Arial"/>
        <charset val="134"/>
      </rPr>
      <t xml:space="preserve">	</t>
    </r>
    <r>
      <rPr>
        <sz val="11"/>
        <color rgb="FF000000"/>
        <rFont val="宋体"/>
        <charset val="134"/>
      </rPr>
      <t>2021级硕士6班团支书 3分
（5）</t>
    </r>
    <r>
      <rPr>
        <sz val="11"/>
        <color rgb="FF000000"/>
        <rFont val="Arial"/>
        <charset val="134"/>
      </rPr>
      <t xml:space="preserve">	</t>
    </r>
    <r>
      <rPr>
        <sz val="11"/>
        <color rgb="FF000000"/>
        <rFont val="宋体"/>
        <charset val="134"/>
      </rPr>
      <t>11.27心理健康讲座 0.2分
（6）</t>
    </r>
    <r>
      <rPr>
        <sz val="11"/>
        <color rgb="FF000000"/>
        <rFont val="Arial"/>
        <charset val="134"/>
      </rPr>
      <t xml:space="preserve">	</t>
    </r>
    <r>
      <rPr>
        <sz val="11"/>
        <color rgb="FF000000"/>
        <rFont val="宋体"/>
        <charset val="134"/>
      </rPr>
      <t>4.20防电信网络诈骗宣讲会 0.2分
（7）</t>
    </r>
    <r>
      <rPr>
        <sz val="11"/>
        <color rgb="FF000000"/>
        <rFont val="Arial"/>
        <charset val="134"/>
      </rPr>
      <t xml:space="preserve">	</t>
    </r>
    <r>
      <rPr>
        <sz val="11"/>
        <color rgb="FF000000"/>
        <rFont val="宋体"/>
        <charset val="134"/>
      </rPr>
      <t>学习党的二十大精神易班知识竞赛 参与 0.2分
（8）</t>
    </r>
    <r>
      <rPr>
        <sz val="11"/>
        <color rgb="FF000000"/>
        <rFont val="Arial"/>
        <charset val="134"/>
      </rPr>
      <t xml:space="preserve">	</t>
    </r>
    <r>
      <rPr>
        <sz val="11"/>
        <color rgb="FF000000"/>
        <rFont val="宋体"/>
        <charset val="134"/>
      </rPr>
      <t>4.27食品安全科普大赛 观众 0.2分
（9）</t>
    </r>
    <r>
      <rPr>
        <sz val="11"/>
        <color rgb="FF000000"/>
        <rFont val="Arial"/>
        <charset val="134"/>
      </rPr>
      <t xml:space="preserve">	</t>
    </r>
    <r>
      <rPr>
        <sz val="11"/>
        <color rgb="FF000000"/>
        <rFont val="宋体"/>
        <charset val="134"/>
      </rPr>
      <t>“健康广东，营养先行”食品营养健康知识竞赛 参与 0.2分</t>
    </r>
  </si>
  <si>
    <r>
      <rPr>
        <sz val="11"/>
        <color rgb="FFFF0000"/>
        <rFont val="宋体"/>
        <charset val="134"/>
      </rPr>
      <t>（1）</t>
    </r>
    <r>
      <rPr>
        <sz val="11"/>
        <color rgb="FFFF0000"/>
        <rFont val="Arial"/>
        <charset val="134"/>
      </rPr>
      <t xml:space="preserve">	</t>
    </r>
    <r>
      <rPr>
        <sz val="11"/>
        <color rgb="FFFF0000"/>
        <rFont val="宋体"/>
        <charset val="134"/>
      </rPr>
      <t>校级优秀团干 2分
（2）</t>
    </r>
    <r>
      <rPr>
        <sz val="11"/>
        <color rgb="FFFF0000"/>
        <rFont val="Arial"/>
        <charset val="134"/>
      </rPr>
      <t xml:space="preserve">	</t>
    </r>
    <r>
      <rPr>
        <sz val="11"/>
        <color rgb="FFFF0000"/>
        <rFont val="宋体"/>
        <charset val="134"/>
      </rPr>
      <t>院级先进团支部成员 0.25分
（3）</t>
    </r>
    <r>
      <rPr>
        <sz val="11"/>
        <color rgb="FFFF0000"/>
        <rFont val="Arial"/>
        <charset val="134"/>
      </rPr>
      <t xml:space="preserve">	</t>
    </r>
    <r>
      <rPr>
        <sz val="11"/>
        <color rgb="FFFF0000"/>
        <rFont val="宋体"/>
        <charset val="134"/>
      </rPr>
      <t>院级五四红旗团支部成员 0.25分
（4）</t>
    </r>
    <r>
      <rPr>
        <sz val="11"/>
        <color rgb="FFFF0000"/>
        <rFont val="Arial"/>
        <charset val="134"/>
      </rPr>
      <t xml:space="preserve">	</t>
    </r>
    <r>
      <rPr>
        <sz val="11"/>
        <color rgb="FFFF0000"/>
        <rFont val="宋体"/>
        <charset val="134"/>
      </rPr>
      <t>2021级硕士6班团支书 3分
（5）</t>
    </r>
    <r>
      <rPr>
        <sz val="11"/>
        <color rgb="FFFF0000"/>
        <rFont val="Arial"/>
        <charset val="134"/>
      </rPr>
      <t xml:space="preserve">	</t>
    </r>
    <r>
      <rPr>
        <sz val="11"/>
        <color rgb="FFFF0000"/>
        <rFont val="宋体"/>
        <charset val="134"/>
      </rPr>
      <t>11.27心理健康讲座 0.2分
（6）</t>
    </r>
    <r>
      <rPr>
        <sz val="11"/>
        <color rgb="FFFF0000"/>
        <rFont val="Arial"/>
        <charset val="134"/>
      </rPr>
      <t xml:space="preserve">	</t>
    </r>
    <r>
      <rPr>
        <sz val="11"/>
        <color rgb="FFFF0000"/>
        <rFont val="宋体"/>
        <charset val="134"/>
      </rPr>
      <t>4.20防电信网络诈骗宣讲会 0.2分
（7）</t>
    </r>
    <r>
      <rPr>
        <sz val="11"/>
        <color rgb="FFFF0000"/>
        <rFont val="Arial"/>
        <charset val="134"/>
      </rPr>
      <t xml:space="preserve">	</t>
    </r>
    <r>
      <rPr>
        <sz val="11"/>
        <color rgb="FFFF0000"/>
        <rFont val="宋体"/>
        <charset val="134"/>
      </rPr>
      <t>学习党的二十大精神易班知识竞赛 参与 0.2分
（8）</t>
    </r>
    <r>
      <rPr>
        <sz val="11"/>
        <color rgb="FFFF0000"/>
        <rFont val="Arial"/>
        <charset val="134"/>
      </rPr>
      <t xml:space="preserve">	</t>
    </r>
    <r>
      <rPr>
        <sz val="11"/>
        <color rgb="FFFF0000"/>
        <rFont val="宋体"/>
        <charset val="134"/>
      </rPr>
      <t>4.27食品安全科普大赛 观众 0.2分
（9）</t>
    </r>
    <r>
      <rPr>
        <sz val="11"/>
        <color rgb="FFFF0000"/>
        <rFont val="Arial"/>
        <charset val="134"/>
      </rPr>
      <t xml:space="preserve">	</t>
    </r>
    <r>
      <rPr>
        <sz val="11"/>
        <color rgb="FFFF0000"/>
        <rFont val="宋体"/>
        <charset val="134"/>
      </rPr>
      <t>“健康广东，营养先行”食品营养健康知识竞赛 参与 0.2分</t>
    </r>
  </si>
  <si>
    <t>（1） 第九届IFF营养与健康学生创新大赛 参与 0.2分
（2） 2022年华南农业大学食品学院实验技能创新大赛  参与 0.2分
（3） 2022年丁颖杯发明创意大赛 院赛 第一名/一等奖 组员 0.6分
（4） 食品学院第十二届综述大赛 参与 0.2分
（5） 2023年“创客杯”大学生创新创业大赛 院赛 第二名/二等奖 组员 0.5分
（6） 第九届中国国际“互联网+”大学生创新创业大赛 参与 0.2分
（7） 11.10 专利辅导讲座 0.2分
（8） 12.14 农产品加工产业讲座 0.2分
（9） 3.15学者面对面讲座 0.2分
（10） 3.22 CAS论坛“CAS SciFinder Discovery  Platform 反应检索，不止A to B” 0.2分</t>
  </si>
  <si>
    <t>（1） 2022年女子篮球选拔赛 0.2分
（2） 2022年乒乓球队选拔赛 0.2分
（3） 2022年院运会田赛 参与女子铅球  0.2分
（4） 定向越野初赛 参与女子短距离赛 0.2分
（5） 4.8荧光夜跑 参与 0.2分
（6） 趣味运动会第二期 参与 0.2分
（7） 6.11荧光夜跑 参与 0.2分
（8） 线上文体打卡活动 参与线上体育打卡 0.2分</t>
  </si>
  <si>
    <t>韦锦源</t>
  </si>
  <si>
    <t>钟青萍</t>
  </si>
  <si>
    <t>班长（3分），院级先进团支部（0.25分），院级五四红旗团支部（0.25分），3.30 学者面对面讲座（0.2分），4.20放电信诈骗讲座（0.2分），研究生线上宿舍打卡活动（0.2分）</t>
  </si>
  <si>
    <t>中文核心（标题《建立DARQ-LAMP方法快速检测单增李斯特菌》,期刊名《食品研究与开发》，接收年月2023年2月6日，作者排序第一）（5分）
食品学院第十二届综述大赛参与 （0.2分）
食品学院实验技能创新大赛 （0.2分）</t>
  </si>
  <si>
    <t>（1）参与校男子足球比赛  （0.3分）； 院男子篮球队选拔（0.2分）
院乒乓球队选拔（0.2分），院运会男子5000米（0.2分），定向越野（0.2分）</t>
  </si>
  <si>
    <t>周宇豪</t>
  </si>
  <si>
    <r>
      <rPr>
        <sz val="11"/>
        <color rgb="FF000000"/>
        <rFont val="宋体"/>
        <charset val="134"/>
      </rPr>
      <t xml:space="preserve">(1) 华农第十三届迎新杯书画大赛  0.2分；
(2) 11.02 食品大讲堂讲座  0.2分；
(3) 11.27 心理健康讲座  0.2分；
(4) 4.20 防电信网络诈骗研究生专场宣讲会  0.2分；
(5) 3.15学者面对面讲座名单公示  0.2分；
(6) 食品工程研究生第一党支部组织委员2分
</t>
    </r>
    <r>
      <rPr>
        <sz val="11"/>
        <color rgb="FFFF0000"/>
        <rFont val="宋体"/>
        <charset val="134"/>
      </rPr>
      <t>(7)应急科普华夏行 二等奖 0.2分（证明无效）</t>
    </r>
    <r>
      <rPr>
        <sz val="11"/>
        <color theme="1"/>
        <rFont val="宋体"/>
        <charset val="134"/>
      </rPr>
      <t xml:space="preserve">
(8) 先进团支部 0.25分</t>
    </r>
  </si>
  <si>
    <r>
      <rPr>
        <sz val="11"/>
        <color rgb="FFFF0000"/>
        <rFont val="宋体"/>
        <charset val="134"/>
      </rPr>
      <t>(1) 华农第十三届迎新杯书画大赛  0.2分；
(2) 11.02 食品大讲堂讲座  0.2分；
(3) 11.27 心理健康讲座  0.2分；
(4) 4.20 防电信网络诈骗研究生专场宣讲会  0.2分；
(5) 3.15学者面对面讲座名单公示  0.2分；
(6) 食品工程研究生第一党支部组织委员2分
(7)应急科普华夏行 二等奖 0.2分（证明无效）</t>
    </r>
    <r>
      <rPr>
        <sz val="11"/>
        <color theme="1"/>
        <rFont val="宋体"/>
        <charset val="134"/>
      </rPr>
      <t xml:space="preserve">
(8) 先进团支部 0.25分</t>
    </r>
  </si>
  <si>
    <r>
      <rPr>
        <sz val="11"/>
        <color theme="1"/>
        <rFont val="宋体"/>
        <charset val="134"/>
      </rPr>
      <t xml:space="preserve">(1) 华农第十三届迎新杯书画大赛  0.2分；
(2) 11.02 食品大讲堂讲座  0.2分；
(3) 11.27 心理健康讲座  0.2分；
(4) 4.20 防电信网络诈骗研究生专场宣讲会  0.2分；
(5) 3.15学者面对面讲座名单公示  0.2分；
(6) 食品工程研究生第一党支部组织委员2分
</t>
    </r>
    <r>
      <rPr>
        <sz val="11"/>
        <color rgb="FFFF0000"/>
        <rFont val="宋体"/>
        <charset val="134"/>
      </rPr>
      <t>(7)应急科普华夏行 二等奖 0.2分（证明无效）</t>
    </r>
    <r>
      <rPr>
        <sz val="11"/>
        <color theme="1"/>
        <rFont val="宋体"/>
        <charset val="134"/>
      </rPr>
      <t xml:space="preserve">
(8) 先进团支部 0.25分</t>
    </r>
  </si>
  <si>
    <t>(1) 磷钼杂多酸对纤维素水解产物分布及水解过程的影响，北大核心，1作  7分；
(2)食品学院实验技能创新大赛  0.2分；
(3)  “丁颖杯”发明创意大赛  0.2分；</t>
  </si>
  <si>
    <t>(1) 磷钼杂多酸对纤维素水解产物分布及水解过程的影响，北大核心非25%，1作  5分；
(2)食品学院实验技能创新大赛  0.2分；
(3)  “丁颖杯”发明创意大赛  0.2分；</t>
  </si>
  <si>
    <t>(1) 食品学院篮球队选拔赛  0.2分； 
(2) 食品学院乒乓球队选拔赛  0.2分；
(3) 华农第二届夜间迷宫定向接力赛  0.2分；
(4) 校级定向越野  0.2分；
(5) 华农农业大学第二期研究生荧光夜跑  0.2分；
(6) 华农学生会“爱地球，爱运动”荧光夜跑活动  0.2分；
(7) 易班定向越野活动三等奖  0.5分；</t>
  </si>
  <si>
    <t>杨琳</t>
  </si>
  <si>
    <t>（1）研究生会部门负责人 3分；
（2）校级五四红旗团支部 0.5分；
（3）院级先进团支部 0.25分；
（4）“学思想、育新人、建新功”知识竞赛 0.2分；</t>
  </si>
  <si>
    <t>食品大讲堂，线上活动打卡</t>
  </si>
  <si>
    <t>（1）发表论文 其他核心刊物（鸡肉蛋白水解物Pickering乳液凝胶制备技术及特性分析，肉类研究，2023-07-31，一作） 5分；
（2）专利辅导讲座 0.2分；
（3）广东农产品加工产业发展现状与趋势讲座 0.2分；
（4）食品大讲堂讲座 0.2分；</t>
  </si>
  <si>
    <t>（1）乒乓球选拔赛 0.2分；
（2）定向越野女子短距离赛0.2分；
（3）院运会女子立定跳远 0.2分；
（4）线上音乐打卡活动 0.2分；
（5）线上体育打卡活动 0.2分；</t>
  </si>
  <si>
    <t>线上活动重复，且属于集体</t>
  </si>
  <si>
    <t>陈丹妮</t>
  </si>
  <si>
    <t>肖苏尧</t>
  </si>
  <si>
    <t>（1）校级优秀学生骨干 2分； 
（2）21级硕士3班班长 3分；
（3）校研究生艺术团主持队队长 1分；（2分减半）
（4）功能食品研究生第二党支部先进党支部 0.25分；
（5）班级先进团支部 0.25分；
（6）参与食品学院“四院联合心理知识竞赛” 0.2分；
（7）食品学院主题手账活动三等奖 0.2分；
（8）《破土》心理剧校赛二等奖 0.4分；
（9）参加校研代会候选人 0.2分；
（10）公管学院2023年毕业晚会 0.2分；
（11）林风学院2023年毕业晚会《我要当主唱》 0.1分；
（12）2022年11月27日食品学院心理健康讲座 0.2分；
（13）2023年4月20日食品学院防电信诈骗讲座 0.2分
（14）2023年4月27日食品安全科普大赛观众 0.2分</t>
  </si>
  <si>
    <r>
      <rPr>
        <sz val="11"/>
        <color rgb="FFFF0000"/>
        <rFont val="宋体"/>
        <charset val="134"/>
      </rPr>
      <t>（1）校级优秀学生骨干 2分； 
（2）21级硕士3班班长 3分；
（3）校研究生艺术团主持队队长 1分；（2分减半）
（4）功能食品研究生第二党支部先进党支部 0.25分；
（5）班级先进团支部 0.25分；
（6）参与食品学院“四院联合心理知识竞赛” 0.2分；
（7）食品学院主题手账活动三等奖 0.2分；
（8）《破土》心理剧校赛二等奖 0.4分；
（9）参加校研代会候选人 0.2分；
（10）公管学院2023年毕业晚会 0.2分；
（11）林风学院2023年毕业晚会《我要当主唱》 0.1分；（超上限</t>
    </r>
    <r>
      <rPr>
        <sz val="11"/>
        <color rgb="FF000000"/>
        <rFont val="宋体"/>
        <charset val="134"/>
      </rPr>
      <t>）
（12）2022年11月27日食品学院心理健康讲座 0.2分；
（13）2023年4月20日食品学院防电信诈骗讲座 0.2分</t>
    </r>
  </si>
  <si>
    <t>（1）校级优秀学生骨干 2分； 
（2）21级硕士3班班长 3分；
（3）校研究生艺术团主持队队长 1分；（2分减半）
（4）功能食品研究生第二党支部先进党支部 0.25分；
（5）班级先进团支部 0.25分；
（6）参与食品学院“四院联合心理知识竞赛” 0.2分；
（7）食品学院主题手账活动三等奖 0.2分；
（8）《破土》心理剧校赛二等奖 0.4分；
（9）参加校研代会候选人 0.2分；
（10）公管学院2023年毕业晚会 0.2分；（超上限）
（11）林风学院2023年毕业晚会《我要当主唱》 0.1分；（超上限）
（12）2022年11月27日食品学院心理健康讲座 0.2分；
（13）2023年4月20日食品学院防电信诈骗讲座 0.2分（14）2023.4.27食品安全科普大赛0.2</t>
  </si>
  <si>
    <t>（1）参与2022-2023年度华南农业大学研究生文献综述大赛 0.2分；
（2）2022年11月2日食品大讲堂 0.2分；
（3）2022年11月10日专利辅导讲座 0.2分；
（4）2023年3月15日学者面对面讲座 0.2分；
（5）2023年4月27日食品安全科普大赛 0.2分；</t>
  </si>
  <si>
    <t>（1）参与2022-2023年度华南农业大学研究生文献综述大赛 0.2分；
（2）2022年11月2日食品大讲堂 0.2分；
（3）2022年11月10日专利辅导讲座 0.2分；
（4）2023年3月15日学者面对面讲座 0.2分；
（5）2023年4月27日食品安全科普大赛观众 0.2分；</t>
  </si>
  <si>
    <t>（1）参与食品学院乒乓球队选拔赛 0.2分；
（2）参与食品学院篮球队选拔赛 0.2分；
（3）参与趣味运动会 0.2分；
（4）参加定向越野 0.2分；
（5）参与2022年院运会田径赛 0.2分</t>
  </si>
  <si>
    <t>（1）参与食品学院乒乓球队选拔赛 0.2分；
（2）参与食品学院篮球队选拔赛 0.2分；
（3）参与趣味运动会 0.2分；
（4）参加定向越野 0.2分；
（5）参与2022年院运会田径赛 0.2分。</t>
  </si>
  <si>
    <t>叶美芝</t>
  </si>
  <si>
    <t>0.25分（先进团支部）、2分（心理委员）</t>
  </si>
  <si>
    <r>
      <rPr>
        <sz val="11"/>
        <color rgb="FFFF0000"/>
        <rFont val="宋体"/>
        <charset val="134"/>
      </rPr>
      <t>7分（北大核心
收录：山药皮多糖的分离纯化、结构特征及体外抗氧化活性研究，《食品工业科技》，2023.4）、0.2分（第十一届食品学院文献综述大赛）</t>
    </r>
    <r>
      <rPr>
        <b/>
        <sz val="11"/>
        <color rgb="FFFF0000"/>
        <rFont val="宋体"/>
        <charset val="134"/>
      </rPr>
      <t>（缺检索证明）</t>
    </r>
  </si>
  <si>
    <r>
      <rPr>
        <sz val="11"/>
        <color rgb="FFFF0000"/>
        <rFont val="宋体"/>
        <charset val="134"/>
      </rPr>
      <t>7分（北大核心
收录：山药皮多糖的分离纯化、结构特征及体外抗氧化活性研究，《食品工业科技》，2023.4）、0.2分（第十一届食品学院文献综述大赛）</t>
    </r>
    <r>
      <rPr>
        <b/>
        <sz val="11"/>
        <rFont val="宋体"/>
        <charset val="134"/>
      </rPr>
      <t>（缺检索证明）</t>
    </r>
  </si>
  <si>
    <t>0.2分（院级女子铅球初赛）、0.2分（定向越野初赛）</t>
  </si>
  <si>
    <t>张金波</t>
  </si>
  <si>
    <t>（一）荣誉称号：
（1）院级优秀共产党员 1分
（2）院级先进团支部 0.25分
（二）学生工作：
（3）包装工程研究生党支部副书记 3分
（三）集体活动：
（4）非学术讲座：
①华南农业大学红十字会“共抗艾滋，共享健康”线上讲座 0.2分
②2022年11月27日心理健康讲座 0.2分
③华南农业大学红十字会“但愿人长久，热血注心田”血液知识讲座 0.2分
④参与2023年4月20日防电信网络诈骗研究生宣讲会 0.2分
（5）思想文化类比赛或活动：
①2022.10.21 参与23届华南农业大学膳食管理委员会“光盘行动”有奖竞答活动 0.2分
②2022.11.22 参与四院联合知识竞赛 0.2分
③参与华南农业大学“线上文体打卡活动”的音乐和体育打卡 0.2+0.2=0.4分
④参与华南农业大学2023学思想 育新人 建新功知识竞赛 0.2分</t>
  </si>
  <si>
    <r>
      <rPr>
        <sz val="12"/>
        <color rgb="FF000000"/>
        <rFont val="宋体"/>
        <charset val="134"/>
      </rPr>
      <t>（一）荣誉称号：
（1）院级优秀共产党员 1分
（2）院级先进团支部 0.25分
（二）学生工作：
（3）包装工程研究生党支部副书记 3分
（三）集体活动：
（4）非学术讲座：
①华南农业大学红十字会“共抗艾滋，共享健康”线上讲座 0.2分
②2022年11月27日心理健康讲座 0.2分
③华南农业大学红十字会“但愿人长久，热血注心田”血液知识讲座 0.2分
④参与2023年4月20日防电信网络诈骗研究生宣讲会 0.2分
（5）思想文化类比赛或活动：
①2022.10.21 参与23届华南农业大学膳食管理委员会“光盘行动”有奖竞答活动 0.2分
②2022.11.22 参与四院联合知识竞赛 0.2分
③参</t>
    </r>
    <r>
      <rPr>
        <b/>
        <sz val="12"/>
        <color rgb="FFFF0000"/>
        <rFont val="宋体"/>
        <charset val="134"/>
      </rPr>
      <t>与华南农业大学“线上文体打卡活动”的音乐和体育打卡 0.2分（重复加分）</t>
    </r>
    <r>
      <rPr>
        <sz val="12"/>
        <color rgb="FF000000"/>
        <rFont val="宋体"/>
        <charset val="134"/>
      </rPr>
      <t xml:space="preserve">
④参与华南农业大学2023学思想 育新人 建新功知识竞赛 0.2分</t>
    </r>
  </si>
  <si>
    <r>
      <rPr>
        <sz val="11"/>
        <color rgb="FF000000"/>
        <rFont val="宋体"/>
        <charset val="134"/>
      </rPr>
      <t xml:space="preserve">（一）荣誉称号：
（1）院级优秀共产党员 1分
（2）院级先进团支部 0.25分
（二）学生工作：
（3）包装工程研究生党支部副书记 3分
（三）集体活动：
（4）非学术讲座：
①华南农业大学红十字会“共抗艾滋，共享健康”线上讲座 0.2分
②2022年11月27日心理健康讲座 0.2分
③华南农业大学红十字会“但愿人长久，热血注心田”血液知识讲座 0.2分
④参与2023年4月20日防电信网络诈骗研究生宣讲会 0.2分
（5）思想文化类比赛或活动：
①2022.10.21 参与23届华南农业大学膳食管理委员会“光盘行动”有奖竞答活动 0.2分
</t>
    </r>
    <r>
      <rPr>
        <strike/>
        <sz val="12"/>
        <color rgb="FFFF0000"/>
        <rFont val="宋体"/>
        <charset val="134"/>
      </rPr>
      <t>②2022.11.22 参与四院联合知识竞赛 0.2分
③参</t>
    </r>
    <r>
      <rPr>
        <b/>
        <strike/>
        <sz val="12"/>
        <color rgb="FFFF0000"/>
        <rFont val="宋体"/>
        <charset val="134"/>
      </rPr>
      <t>与华南农业大学“线上文体打卡活动”的音乐和体育打卡 0.2分（重复加分）</t>
    </r>
    <r>
      <rPr>
        <strike/>
        <sz val="12"/>
        <color rgb="FFFF0000"/>
        <rFont val="宋体"/>
        <charset val="134"/>
      </rPr>
      <t xml:space="preserve">
④参与华南农业大学2023学思想 育新人 建新功知识竞赛 0.2分</t>
    </r>
  </si>
  <si>
    <r>
      <rPr>
        <sz val="11"/>
        <color rgb="FF000000"/>
        <rFont val="宋体"/>
        <charset val="134"/>
      </rPr>
      <t xml:space="preserve">（1）学术讲座：
①2022.12.14 腾讯会议 《广东农产品加工产业发展现状与趋势》 0.2分
</t>
    </r>
    <r>
      <rPr>
        <strike/>
        <sz val="12"/>
        <color rgb="FFFF0000"/>
        <rFont val="宋体"/>
        <charset val="134"/>
      </rPr>
      <t>②第十一届中国TRIZ杯大学生创新方法大赛校选赛现场答辩观看 0.2分（非学术讲座）</t>
    </r>
    <r>
      <rPr>
        <sz val="12"/>
        <color rgb="FF000000"/>
        <rFont val="宋体"/>
        <charset val="134"/>
      </rPr>
      <t xml:space="preserve">
（2）学术竞赛
①第十一届中国TRIZ杯大学生创新方法大赛校选赛三等奖——创新设计类  参赛队长   1.6分
②第十一届中国TRIZ杯大学生创新方法大赛校选赛优秀奖——发明制作类  参赛队员  0.6分
参与食品学院第12届综述大赛 0.2分
参与食品学院“百里挑一”比赛  0.2分</t>
    </r>
  </si>
  <si>
    <t>（1）学术讲座：
①2022.12.14 腾讯会议 《广东农产品加工产业发展现状与趋势》 0.2分
②第十一届中国TRIZ杯大学生创新方法大赛校选赛现场答辩观看 0.2分
（2）学术竞赛
①第十一届中国TRIZ杯大学生创新方法大赛校选赛三等奖——创新设计类  参赛队长   1.6分
②第十一届中国TRIZ杯大学生创新方法大赛校选赛优秀奖——发明制作类  参赛队员  0.6分
参与食品学院第12届综述大赛 0.2分
参与食品学院“百里挑一”比赛  0.2分</t>
  </si>
  <si>
    <t>（1）参与食品学院院运会200米预决赛  0.2分； 
（2）参与食品学院篮球选拔  0.2分
（3）参与食品学院乒乓球队选拔 0.2分
（4）参与食品学院定向越野短距离女子组赛 0.2分
（5）参与趣味运动会 0.2分
（6）2023华南农业大学易班嘉年华定向越野活动 三等奖 0.5分
（7）第二届夜间超级迷宫定向赛暨校队选拔赛 0.2分</t>
  </si>
  <si>
    <t>集体活动上限1分</t>
  </si>
  <si>
    <t>谢舒敏</t>
  </si>
  <si>
    <t>（1）校级优秀学生骨干2分；（2）校级“五四红旗团支部”0.5分；（3）院研究生会学术部负责人3分；（4）“学思想、育新人、建新功”知识竞赛校级三等奖0.6分；（5）院级先进团支部0.25分；（6）防电信网络诈骗研究生专场2023.04.20集体活动0.2分；（7）学者面对面2023.03.30集体活动0.2分；（8）学者面对面2023.03.15集体活动0.2分；（9）食品大讲堂2022.11.2非学术讲座0.2分；（10）体育打卡 0.2分。</t>
  </si>
  <si>
    <t>（1）参与食品学院第十二届综述大赛0.2分；（2）第十七期食品大讲堂 学术讲座0.2分；（3）研究生学术论坛决赛 学术讲座0.2分；（4）广东农产品加工产业发展现状与趋势 学术讲座0.2分；（5）合理膳食，健康人生2023.05.19学术讲座0.2分；（6）专利辅导讲座2022.11.10学术讲座0.2分。</t>
  </si>
  <si>
    <t>（1）参与食品学院院运会女子立定跳远项目比赛0.2分；（2）篮球选拔赛0.2分；（3）兵乒球选拔赛0.2分；（4）参与定向越野女子短距离赛0.2分；（5）荧光夜跑0.2分。</t>
  </si>
  <si>
    <t>周乐松</t>
  </si>
  <si>
    <t>（1）班级团支书 3分（2）党支部支委（第二职位 减半）1分 （3）优秀研究生骨干1分（4）先进研究生党支部0.25分（5）先进研究生党支部0.25分（6）学校征文比赛0.2分 (7)宿舍打卡活动0.2分 (8)心理健康讲座0.2分 (9)红十字会讲座0.2分 (10)电信诈骗讲座0.2</t>
  </si>
  <si>
    <r>
      <rPr>
        <sz val="12"/>
        <color rgb="FF000000"/>
        <rFont val="宋体"/>
        <charset val="134"/>
      </rPr>
      <t>（1）班级团支书 3分（2）党支部支委（第二职位 减半）1分 （3）优秀研究生骨干1分</t>
    </r>
    <r>
      <rPr>
        <b/>
        <sz val="12"/>
        <color rgb="FFFF0000"/>
        <rFont val="宋体"/>
        <charset val="134"/>
      </rPr>
      <t>（</t>
    </r>
    <r>
      <rPr>
        <sz val="12"/>
        <color rgb="FFFF0000"/>
        <rFont val="宋体"/>
        <charset val="134"/>
      </rPr>
      <t>4）先进研究生党支部0.2分</t>
    </r>
    <r>
      <rPr>
        <sz val="12"/>
        <color rgb="FF000000"/>
        <rFont val="宋体"/>
        <charset val="134"/>
      </rPr>
      <t>（5）先进研究生党支部0.25分（6）学校征文比赛0.2分 (7)宿舍打卡活动0.2分 (8)心理健康讲座0.2分 (9)红十字会讲座0.2分 (10)电信诈骗讲座0.2</t>
    </r>
  </si>
  <si>
    <r>
      <rPr>
        <sz val="11"/>
        <color rgb="FF000000"/>
        <rFont val="宋体"/>
        <charset val="134"/>
      </rPr>
      <t>（1）班级团支书 3分（2）党支部支委（第二职位 减半）1分 （3）优秀研究生骨干1分</t>
    </r>
    <r>
      <rPr>
        <b/>
        <sz val="12"/>
        <color rgb="FFFF0000"/>
        <rFont val="宋体"/>
        <charset val="134"/>
      </rPr>
      <t>（</t>
    </r>
    <r>
      <rPr>
        <sz val="12"/>
        <color rgb="FFFF0000"/>
        <rFont val="宋体"/>
        <charset val="134"/>
      </rPr>
      <t>4）先进研究生团支部0.25分</t>
    </r>
    <r>
      <rPr>
        <sz val="12"/>
        <color rgb="FF000000"/>
        <rFont val="宋体"/>
        <charset val="134"/>
      </rPr>
      <t>（5）先进研究生党支部0.25分（6）学校征文比赛0.2分 (7)宿舍打卡活动0.2分 (8)心理健康讲座0.2分 (9)红十字会讲座0.2分 (10)电信诈骗讲座0.2</t>
    </r>
  </si>
  <si>
    <t>（1）食品学院第12届综述大赛参与 0.2分（2）李锦记杯参与 0.2分；(3)高福讲座0.2分；（4）专利辅导员讲座参与0.2分(5)学者面对面 0.2分（6）食品大讲堂讲座0.2分（7）广东农产品讲座 0.2分</t>
  </si>
  <si>
    <r>
      <rPr>
        <sz val="11"/>
        <color rgb="FFFF0000"/>
        <rFont val="宋体"/>
        <charset val="134"/>
      </rPr>
      <t>（1）食品学院第12届综述大赛参与 0.2分（2）李锦记杯参与 0.2分；(3)高福讲座0.2分；（4）专利辅导员讲座参与0.2分</t>
    </r>
    <r>
      <rPr>
        <strike/>
        <sz val="12"/>
        <color rgb="FFFF0000"/>
        <rFont val="宋体"/>
        <charset val="134"/>
      </rPr>
      <t>(5)学者面对面 0.2分（非学术）（6）食品大讲堂讲座0.2分（集体活动）</t>
    </r>
    <r>
      <rPr>
        <sz val="12"/>
        <color theme="1"/>
        <rFont val="宋体"/>
        <charset val="134"/>
      </rPr>
      <t>（7）广东农产品讲座 0.2分</t>
    </r>
  </si>
  <si>
    <t>（1）参与荧光夜跑0.2分（2）院运会一等奖1分（3）定向越野初赛 0.2分（4）参加男子篮球队选拔赛 0.2分 (5)参加乒乓球选拔赛 0.2分</t>
  </si>
  <si>
    <t>集体活动分值不超过1分</t>
  </si>
  <si>
    <t>徐林菁</t>
  </si>
  <si>
    <t xml:space="preserve">（1）班级先进团支部 0.25分
（2）食品质量与安全研究生第三党支部副书记 3分 
（3）食品学院研究生团委宣传部负责人 0.75分
（4）食品学院团委2022~2023学年度获评“红旗团委”0.25分
（5）参加“学习二十大 奋进新征程”主题微党课比赛中荣获三等奖0.3分
（6）21级硕士1班团支部获“五四红旗团支部”称号 0.5分
（7）4.20参加防电信诈骗网络宣讲会 0.2分
（8）参加2022年11月2日食品大讲堂 0.2分
（9）参加2022年11月27日心理健康讲座 0.2分（10）2022-2023年度华南农业大学共青团先进集体 0.2分
</t>
  </si>
  <si>
    <t>（1）班级先进团支部 0.25分
（2）食品质量与安全研究生第三党支部副书记 3分 
（3）食品学院研究生团委宣传部负责人 1.5分
（4）食品学院团委2022~2023学年度获评“红旗团委”0.25分
（5）参加“学习二十大 奋进新征程”主题微党课比赛中荣获三等奖0.3分
（6）21级硕士1班团支部获“五四红旗团支部”称号 0.5分
（7）4.20参加防电信诈骗网络宣讲会 0.2分
（8）参加2022年11月2日食品大讲堂 0.2分
（9）参加2022年11月27日心理健康讲座 0.2分（10）2022-2023年度华南农业大学共青团先进集体 0.2分</t>
  </si>
  <si>
    <t>（1）班级先进团支部 0.25分
（2）食品质量与安全研究生第三党支部副书记 3分 
（3）食品学院研究生团委宣传部负责人 1.5分
（4）食品学院团委2022~2023学年度获评“红旗团委”0.25分
（5）参加“学习二十大 奋进新征程”主题微党课比赛中荣获三等奖0.3分（团队减半）
（6）21级硕士1班团支部获“五四红旗团支部”称号 0.5分
（7）4.20参加防电信诈骗网络宣讲会 0.2分
（8）参加2022年11月2日食品大讲堂 0.2分
（9）参加2022年11月27日心理健康讲座 0.2分（10）2022-2023年度华南农业大学共青团先进集体 0.2分</t>
  </si>
  <si>
    <t xml:space="preserve">（1）参加2023年5月19日“合理膳食 健康人生”讲座 0.2分
（2）参加第17期食品大讲堂讲座0.2分
（3）参加2022年12月14日广东农产品加工产业发展现状与趋势讲座 0.2分
（4）参加2022年11月10日专利辅导讲座 0.2分
</t>
  </si>
  <si>
    <t>（1）参加2022年食品学院研究生女子篮球选拔赛 0.2分
（2）参加食品学院院运会女子仰卧起坐，0.2分
（4）参加华南农业大学第二期荧光夜跑，0.2分
（5）参加院定向越野女子短距离初赛获第二名，0.9分
（6）参加校定向越野女子短距离赛决赛，0.3分
（7）参加2022年第十七届广东大学生校园文体艺术季活动 0.2分</t>
  </si>
  <si>
    <t>（1）参加2022年食品学院研究生女子篮球选拔赛 0.2分
（2）参加食品学院院运会女子仰卧起坐，0.2分
（3）参加华南农业大学第二期荧光夜跑，0.2分  注：参加需经由学院选拔或组织院队才能参与的校级体育竞赛活动的运动员（包含记录员、裁判、仪仗队员、方阵队员、救生员），可加0.3分/人次参与分；若获奖则只加相应奖项分，不叠加参与分。
（4）参加院定向越野女子短距离初赛获第二名，0.9分（只加院级最高名次）
（5）参加2022年第十七届广东大学生校园文体艺术季活动 0.2分</t>
  </si>
  <si>
    <t>（1）参加2022年食品学院研究生女子篮球选拔赛 0.2分
（2）参加食品学院院运会女子仰卧起坐，0.2分
（3）参加华南农业大学第二期荧光夜跑，0.2分
（4）参加院定向越野女子短距离初赛获第二名，0.9分（5）参加2022年第十七届广东大学生校园文体艺术季活动 0.2分</t>
  </si>
  <si>
    <t>蔡敏瑜</t>
  </si>
  <si>
    <r>
      <rPr>
        <sz val="11"/>
        <color rgb="FF000000"/>
        <rFont val="宋体"/>
        <charset val="134"/>
      </rPr>
      <t>（1）班级班长 3分
（2）校级优秀团员 2分
（3</t>
    </r>
    <r>
      <rPr>
        <sz val="10"/>
        <color rgb="FFFF0000"/>
        <rFont val="宋体"/>
        <charset val="134"/>
      </rPr>
      <t>）院级优秀督导员1分</t>
    </r>
    <r>
      <rPr>
        <sz val="10"/>
        <rFont val="宋体"/>
        <charset val="134"/>
      </rPr>
      <t xml:space="preserve">
（4）校级五四红旗团支部 0.5分
（5）院级先进团支部 0.25分
（6）华南农业大学第三十二次研究生代表大会代表 0.2分
（7）书法比赛 0.2分
（8）电信诈骗讲座 0.2分
（9）</t>
    </r>
    <r>
      <rPr>
        <sz val="10"/>
        <color rgb="FFFF0000"/>
        <rFont val="宋体"/>
        <charset val="134"/>
      </rPr>
      <t>宿舍检查评比获研究生“优秀宿舍” 0.2分</t>
    </r>
    <r>
      <rPr>
        <sz val="10"/>
        <rFont val="宋体"/>
        <charset val="134"/>
      </rPr>
      <t xml:space="preserve">
线上文体活动 0.2分</t>
    </r>
  </si>
  <si>
    <t>优秀宿舍不加分，讲座有一次缺席-0.2分，优秀督导员加0.7分</t>
  </si>
  <si>
    <r>
      <rPr>
        <sz val="11"/>
        <color rgb="FF000000"/>
        <rFont val="宋体"/>
        <charset val="134"/>
      </rPr>
      <t>（1）班级班长 3分
（2）校级优秀团员 2分
（3</t>
    </r>
    <r>
      <rPr>
        <sz val="10"/>
        <color rgb="FFFF0000"/>
        <rFont val="宋体"/>
        <charset val="134"/>
      </rPr>
      <t>）院级优秀督导员0.7分</t>
    </r>
    <r>
      <rPr>
        <sz val="10"/>
        <rFont val="宋体"/>
        <charset val="134"/>
      </rPr>
      <t xml:space="preserve">
（4）校级五四红旗团支部 0.5分
（5）院级先进团支部 0.25分
（6）华南农业大学第三十二次研究生代表大会代表 0.2分
（7）书法比赛 0.2分
（8）电信诈骗讲座 0.2分
（9）</t>
    </r>
    <r>
      <rPr>
        <sz val="10"/>
        <color rgb="FFFF0000"/>
        <rFont val="宋体"/>
        <charset val="134"/>
      </rPr>
      <t>宿舍检查评比获研究生“优秀宿舍” 0.2分（不加分）</t>
    </r>
    <r>
      <rPr>
        <sz val="10"/>
        <rFont val="宋体"/>
        <charset val="134"/>
      </rPr>
      <t xml:space="preserve">
线上文体活动 0.2分（讲座一次缺席-0.2）</t>
    </r>
  </si>
  <si>
    <t>（1）SCI 2区（标题Enhancing the flavor profile of summer green tea via fermentation with Aspergillus niger RAF106，期刊名foods，接收年月2023年9月，作者排序第1） 24分  
（2）食品学院第十二届综述大赛参与 0.2分
（3）李锦记 0.2分
（4）IFF 0.2分
学术讲座 0.2分</t>
  </si>
  <si>
    <t>文章材料不充分</t>
  </si>
  <si>
    <t xml:space="preserve">
（1）食品学院第十二届综述大赛参与 0.2分
（2）李锦记 0.2分
（3）IFF 0.2分
学术讲座 0.2分</t>
  </si>
  <si>
    <t>（1）食品学院院定向越野百米赛第三名 0.8分；
（2）参与乒乓球比赛 0.2分
（3）篮球比赛 0.2分
运动会百米跑 0.2分</t>
  </si>
  <si>
    <t>黄梦丽</t>
  </si>
  <si>
    <t>(1)院级优秀预备党员 1分(2)校级五四红旗团支部 0.5分(3)院级先进团支部 0.25分(4)院级先进党支部 0.25分(5)院重点实验室部门负责人 3分(6)参加11月2日食品大讲堂讲座 0.2分非学术(7)参加3月30日学者面对面讲座 0.2分集体活动(8)参加4月20日防电信网络诈骗讲座 0.2分集体活动(9)参加4月12日科技特派员系列讲座 0.2分非学术(10)参加四院联合心理知识竞赛 0.2分(11)参加食品学院红十字会主办的医疗知识擂台赛 0.2分</t>
  </si>
  <si>
    <t>(1)院级优秀预备党员 1分（没有该加分项）(2)校级五四红旗团支部 0.5分(3)院级先进团支部 0.25分(4)院级先进党支部 0.25分(5)院重点实验室部门负责人 3分（此项不加分）(6)参加11月2日食品大讲堂讲座 0.2分非学术(7)参加3月30日学者面对面讲座 0.2分集体活动(8)参加4月20日防电信网络诈骗讲座 0.2分集体活动(9)参加4月12日科技特派员系列讲座 0.2分非学术(10)参加四院联合心理知识竞赛 0.2分（集体活动上限1分）</t>
  </si>
  <si>
    <t>(1)校级五四红旗团支部 0.5分(2)院级先进团支部 0.25分(3)院级先进党支部 0.25分(4)参加11月2日食品大讲堂讲座 0.2分非学术(5)参加3月30日学者面对面讲座 0.2分集体活动(6)参加4月20日防电信网络诈骗讲座 0.2分集体活动(7）参加4月12日科技特派员系列讲座 0.2分非学术(8)参加四院联合心理知识竞赛 0.2分</t>
  </si>
  <si>
    <t>(1)发明专利已公开(标题为一种富含抗前列腺增生活性物质的南瓜籽油及其制备方法,接收时间为2023年8月,学生为导师后第一作者) 4分(2)参加食品学院第十二届综述大赛 0.2分(3)参加11月10日专利辅导学术讲座 0.2分(4)参加5月19日营养周合理膳食,健康人生学术讲座 0.2分(5)参加6月6日食品大讲堂第十七期学术讲座 0.2分(6)参加2022年丁颖杯发明创意大赛 0.2分</t>
  </si>
  <si>
    <t>(1)发明专利已公开(标题为一种富含抗前列腺增生活性物质的南瓜籽油及其制备方法) 4分(2)参加食品学院第十二届综述大赛 0.2分(3)参加11月10日专利辅导学术讲座 0.2分(4)参加5月19日营养周合理膳食,健康人生学术讲座 0.2分(5)参加6月6日食品大讲堂第十七期学术讲座 0.2分(6)参加2022年丁颖杯发明创意大赛 0.2分（丁颖杯大学生创业计划决赛无奖状证明）</t>
  </si>
  <si>
    <t>(1)参加食品学院研究生乒乓球队选拔赛 0.2分(2)参加院运会田赛女子跳远 0.2分(3)参加定向越野初赛 0.2分(4)参加易班嘉年华定向越野一等奖 1分(5)参加第二期研究生荧光夜跑 0.2分(6)参加研究生趣味运动会第一期 0.2分(7)参加爱地球，爱运动荧光夜跑活动 0.2分</t>
  </si>
  <si>
    <t>王烨叶</t>
  </si>
  <si>
    <t>13542708736</t>
  </si>
  <si>
    <r>
      <rPr>
        <sz val="11"/>
        <color rgb="FF000000"/>
        <rFont val="宋体"/>
        <charset val="134"/>
      </rPr>
      <t xml:space="preserve">（1） 2021级硕士4班团支书 3分
（2） </t>
    </r>
    <r>
      <rPr>
        <sz val="10"/>
        <color rgb="FFFF0000"/>
        <rFont val="宋体"/>
        <charset val="134"/>
      </rPr>
      <t>食品学院95期入党积极分子督导员 0.5分</t>
    </r>
    <r>
      <rPr>
        <sz val="10"/>
        <rFont val="宋体"/>
        <charset val="134"/>
      </rPr>
      <t xml:space="preserve">
（3） 2023年“校级优秀共青团员” 2分
（4） 2023年“五四红旗团支部” 0.5分
（5） 食品学院2023年“先进团支部”0.25分
（6） 食品学院2022级硕士2班助理班主任 1分（第二职务减半）
（7） 2022年11月2日《食品大讲堂》讲座 0.2分
（8） 2023年3月15日《学者面对面》讲座0.2分
（9） 2023年4月20日《防电信网络诈骗研究生专场宣讲会》0.2分
（10） 2022年线上文体打卡活动的线上音乐打卡 0.2分
</t>
    </r>
  </si>
  <si>
    <r>
      <rPr>
        <sz val="11"/>
        <color rgb="FFFF0000"/>
        <rFont val="宋体"/>
        <charset val="134"/>
      </rPr>
      <t xml:space="preserve">（1） 2021级硕士4班团支书 3分
（2） </t>
    </r>
    <r>
      <rPr>
        <sz val="10"/>
        <color rgb="FFFF0000"/>
        <rFont val="宋体"/>
        <charset val="134"/>
      </rPr>
      <t>食品学院95期入党积极分子督导员 0.2分</t>
    </r>
    <r>
      <rPr>
        <sz val="10"/>
        <rFont val="宋体"/>
        <charset val="134"/>
      </rPr>
      <t xml:space="preserve">
（3） 2023年“校级优秀共青团员” 2分
（4） 2023年“五四红旗团支部” 0.5分
（5） 食品学院2023年“先进团支部”0.25分
（6） 食品学院2022级硕士2班助理班主任 1分（第二职务减半）
（7） 2022年11月2日《食品大讲堂》讲座 0.2分
（8） 2023年3月15日《学者面对面》讲座0.2分
（9） 2023年4月20日《防电信网络诈骗研究生专场宣讲会》0.2分
（10） 2022年线上文体打卡活动的线上音乐打卡 0.2分
</t>
    </r>
  </si>
  <si>
    <r>
      <rPr>
        <sz val="11"/>
        <color rgb="FF000000"/>
        <rFont val="宋体"/>
        <charset val="134"/>
      </rPr>
      <t xml:space="preserve">（1） 2021级硕士4班团支书 3分
（2） </t>
    </r>
    <r>
      <rPr>
        <sz val="10"/>
        <color rgb="FFFF0000"/>
        <rFont val="宋体"/>
        <charset val="134"/>
      </rPr>
      <t>食品学院95期入党积极分子督导员 0.2分</t>
    </r>
    <r>
      <rPr>
        <sz val="10"/>
        <rFont val="宋体"/>
        <charset val="134"/>
      </rPr>
      <t xml:space="preserve">
（3） 2023年“校级优秀共青团员” 2分
（4） 2023年“五四红旗团支部” 0.5分
（5） 食品学院2023年“先进团支部”0.25分
（6） 食品学院2022级硕士2班助理班主任 1分（第二职务减半）
（7） 2022年11月2日《食品大讲堂》讲座 0.2分
（8） 2023年3月15日《学者面对面》讲座0.2分
（9） 2023年4月20日《防电信网络诈骗研究生专场宣讲会》0.2分
（10） 2022年线上文体打卡活动的线上音乐打卡 0.2分
</t>
    </r>
  </si>
  <si>
    <t xml:space="preserve">（1） 食品学院第十二届综述大赛参与 0.2分
（2） 食品学院2023年 “创客杯”大学生创新创业大赛 0.2分
</t>
  </si>
  <si>
    <t xml:space="preserve">（1） 2022年食品学院院运会立定跳远项目比赛参与  0.2分； 
（2） 2022年定向越野初赛参与 0.2分
（3） 2022年食品学院男子篮球队选拔参与 0.2分
（4） 2022年食品学院乒乓球队选拔参与 0.2分
（5） 2022年食品学院水运会男子50米仰泳第六名 0.5分
</t>
  </si>
  <si>
    <t>黄洁纯</t>
  </si>
  <si>
    <t>13538604317</t>
  </si>
  <si>
    <t xml:space="preserve">（1）校级优秀团员 2分 （2）所在团支部获校级“五四红旗”集体荣誉表彰 0.5分 （3）所在团支部获食品学院研究生青年大学习“先进团支部” 0.25分 （4）所在党支部获食品学院“先进党支部” 0.25分 （5）宿舍检查评比获研究生“优秀宿舍” 0.2分 （6）班级心理委员 2分 （7）集体活动 共0.8分：①23届华南农业大学膳食管理委员会“光盘行动”有奖竞答 0.2分 ②主题“舒心减压、赋能前行”心理健康讲座 0.2分 ③研究生会春季述职大会 0.2分 ④防电信网络诈骗研究生专场宣讲会 0.2分 </t>
  </si>
  <si>
    <t xml:space="preserve">（1）校级优秀团员 2分 （2）所在团支部获校级“五四红旗”集体荣誉表彰 0.5分 （3）所在团支部获食品学院研究生青年大学习“先进团支部” 0.25分 （4）所在党支部获食品学院“先进党支部” 0.25分  （5）班级心理委员 2分 （6）集体活动 共0.8分：①23届华南农业大学膳食管理委员会“光盘行动”有奖竞答 0.2分 ②主题“舒心减压、赋能前行”心理健康讲座 0.2分 ③研究生会春季述职大会 0.2分 ④防电信网络诈骗研究生专场宣讲会 0.2分 </t>
  </si>
  <si>
    <t xml:space="preserve">（1）食品学院第十二届综述大赛参与 0.2分 （2）参加专利辅导讲座 0.2分 （3）参加广东农产品加工产业发展现状与趋势学术讲座 0.2分 </t>
  </si>
  <si>
    <t>（1）参与食品学院女子篮球选拔 0.2分 （2）参与食品学院乒乓球选拔0.2分 （3）参加院运会仰卧起坐 0.2分 （4）定向越野短距离赛女子组院级第三名 0.8分 （5）参加“线上文体打卡活动” 0.2分 （6）参加第二届夜间超级迷宫定向赛暨校队选拔赛 0.2分 （7）参加易班嘉年华定向越野活动获二等奖 0.75分 （8）参加荧光夜跑 0.2分</t>
  </si>
  <si>
    <t>优秀宿舍不加分；</t>
  </si>
  <si>
    <t>詹苑丽</t>
  </si>
  <si>
    <t>（1）“五四红旗团支部”班级+0.5分
（2）“先进团支部”＋ 0.25分</t>
  </si>
  <si>
    <t>（1）羟丙基双淀粉磷酸酯糊液的屈服应力及触变性研究.食品工业科技（2023.08.22网络首发）+7；
（2）2022年第十五届实验技能创新大赛之“百李挑一”+0.2；
（3）2023年4月20日防电信诈骗讲座+0.2分；
（4）2022年12月14日广东农产品加工产业发展现状与趋势讲座+0.2分；
（5）2022 年11月10日专利辅导讲座+0.2分。</t>
  </si>
  <si>
    <t>（1）2022年院运会田赛女子铅球参赛+0.2分</t>
  </si>
  <si>
    <t>许晓冰</t>
  </si>
  <si>
    <t>19129249426</t>
  </si>
  <si>
    <t>刘涛</t>
  </si>
  <si>
    <t>（1）2022-2023年度华南农业大学“五四红旗团支部” 0.5分； 
（2）2022-2023学年“先进团支部” 0.25分； 
（3）参加食品学院讲座“学者面对面” 0.2分； 
（4）参加食品学院11月2日食品大讲堂 0.2分； 
（5）参加食品学院心理健康讲座 0.2分； 
（6）参与防电信网络诈骗研究生专场宣讲会 0.2分； 
（7）参加第五届华南农业大学知识产权知识竞赛活动 0.2分； 
（8）参加华南农业大学学生会“线上文体打卡”活动 0.2分； 
（9）参加四院联合心理知识竞赛 0.2分； 
（10）华南农业大学“精力沛杯”“健康广东，营养先行”食品营养健康知识竞赛前20%（优秀奖） 0.2分</t>
  </si>
  <si>
    <t>集体活动最多加一分；（1）2022-2023年度华南农业大学“五四红旗团支部” 0.5分； 
（2）2022-2023学年“先进团支部” 0.25分； 
（3）参加食品学院讲座“学者面对面” 0.2分； 
（4）参加食品学院11月2日食品大讲堂 0.2分； 
（5）参加食品学院心理健康讲座 0.2分； 
（6）参与防电信网络诈骗研究生专场宣讲会 0.2分； 
（7）参加第五届华南农业大学知识产权知识竞赛活动 0.2分； 
（8）参加华南农业大学学生会“线上文体打卡”活动 0.2分； 
（9）参加四院联合心理知识竞赛 0.2分； 
（10）华南农业大学“精力沛杯”“健康广东，营养先行”食品营养健康知识竞赛前20%（优秀奖） 0.2分</t>
  </si>
  <si>
    <r>
      <rPr>
        <sz val="11"/>
        <color rgb="FF000000"/>
        <rFont val="宋体"/>
        <charset val="134"/>
      </rPr>
      <t xml:space="preserve">（1）食品学院“寻味中国大豆 携手健康生活”食品安全科普作品创作大赛二等奖 0.5分； 
（2）参加食品学院学术论坛决赛 0.2分； 
（3）参加食品学院广东农产品加工产业发展现状与趋势讲座 0.2分； 
（4）参加食品学院专利辅导讲座 0.2分； 
</t>
    </r>
    <r>
      <rPr>
        <sz val="10"/>
        <color rgb="FFFF0000"/>
        <rFont val="宋体"/>
        <charset val="134"/>
      </rPr>
      <t>（5）第十届中国大学生高分子材料创新创业大赛三等奖（队名：霸王花） 3分； 
（6）第十届中国大学生高分子材料创新创业大赛三等奖（队名：一代天“胶”） 3分；</t>
    </r>
    <r>
      <rPr>
        <sz val="10"/>
        <rFont val="宋体"/>
        <charset val="134"/>
      </rPr>
      <t xml:space="preserve"> 
（7）</t>
    </r>
    <r>
      <rPr>
        <sz val="10"/>
        <color rgb="FFFF0000"/>
        <rFont val="宋体"/>
        <charset val="134"/>
      </rPr>
      <t>第十二届“华港杯”广东大学生材料创新大赛二等奖 4分</t>
    </r>
    <r>
      <rPr>
        <sz val="10"/>
        <rFont val="宋体"/>
        <charset val="134"/>
      </rPr>
      <t>； 
（8）参加第十一届中国大学生高分子材料创新创业大赛 0.2分； 
（9）参加第七届“光威杯”中国复合材料学会大学生科技创新竞赛 0.2分；</t>
    </r>
    <r>
      <rPr>
        <sz val="10"/>
        <color rgb="FFFF0000"/>
        <rFont val="宋体"/>
        <charset val="134"/>
      </rPr>
      <t>（10）SCI 1区（Preparation of degradable chemically cross-linked polylactic acid films and its application on disposable straws，International Journal of Biological Macromolecules，接收年月：2023年8月，作者排序第一） 30分</t>
    </r>
  </si>
  <si>
    <t>同一个活动（第十届中国大学生高分子材料创新创业大赛）只加一次分数；第十二届“华港杯”广东大学生材料创新大赛是省学会主办的，属市级比赛，加1分；文章的材料不充分；（1）食品学院“寻味中国大豆 携手健康生活”食品安全科普作品创作大赛二等奖 0.5分； 
（2）参加食品学院学术论坛决赛 0.2分； 
（3）参加食品学院广东农产品加工产业发展现状与趋势讲座 0.2分； 
（4）参加食品学院专利辅导讲座 0.2分； 
（5）第十届中国大学生高分子材料创新创业大赛三等奖（队名：霸王花） 3分； 
（6）第十届中国大学生高分子材料创新创业大赛三等奖（队名：一代天“胶”） 3分； 
（7）第十二届“华港杯”广东大学生材料创新大赛二等奖 4分； 
（8）参加第十一届中国大学生高分子材料创新创业大赛 0.2分； 
（9）参加第七届“光威杯”中国复合材料学会大学生科技创新竞赛 0.2分；</t>
  </si>
  <si>
    <r>
      <rPr>
        <sz val="11"/>
        <color rgb="FF000000"/>
        <rFont val="宋体"/>
        <charset val="134"/>
      </rPr>
      <t xml:space="preserve">（1）参与食品学院研究生趣味运动会 0.2分； 
</t>
    </r>
    <r>
      <rPr>
        <sz val="10"/>
        <color rgb="FFFF0000"/>
        <rFont val="宋体"/>
        <charset val="134"/>
      </rPr>
      <t>（2）参与食品学院研究生乒乓球队选拔赛 0.3分</t>
    </r>
    <r>
      <rPr>
        <sz val="10"/>
        <rFont val="宋体"/>
        <charset val="134"/>
      </rPr>
      <t xml:space="preserve">； 
（3）参加食品学院院运会女子200米预决赛 0.2分； 
（4）参加华南农业大学第二期研究生荧光夜跑 0.2分； 
</t>
    </r>
    <r>
      <rPr>
        <sz val="10"/>
        <color rgb="FFFF0000"/>
        <rFont val="宋体"/>
        <charset val="134"/>
      </rPr>
      <t>（5）参加华南农业大学定向越野选拔赛 0.3分</t>
    </r>
    <r>
      <rPr>
        <sz val="10"/>
        <rFont val="宋体"/>
        <charset val="134"/>
      </rPr>
      <t xml:space="preserve">； 
</t>
    </r>
    <r>
      <rPr>
        <sz val="10"/>
        <color rgb="FFFF0000"/>
        <rFont val="宋体"/>
        <charset val="134"/>
      </rPr>
      <t>（6）参加华南农业大学2023年“植物猎人的华农足迹”定向越野活动 0.3分</t>
    </r>
    <r>
      <rPr>
        <sz val="10"/>
        <rFont val="宋体"/>
        <charset val="134"/>
      </rPr>
      <t>； 
（7）参加华南农业大学第七届任意门 公益彩色跑 0.2分</t>
    </r>
  </si>
  <si>
    <t>（1）参与食品学院研究生趣味运动会 0.2分； 
（2）参与食品学院研究生乒乓球队选拔赛 0.2分； 
（3）参加食品学院院运会女子200米预决赛 0.2分； 
（4）参加华南农业大学第二期研究生荧光夜跑 0.2分； 
（5）参加华南农业大学定向越野选拔赛 0.2分； 
（6）参加华南农业大学2023年“植物猎人的华农足迹”定向越野活动 0.2分； 
（7）参加华南农业大学第七届任意门 公益彩色跑 0.2分；只有通过学院选拔到校级的比赛才加0.3分</t>
  </si>
  <si>
    <t>凌新</t>
  </si>
  <si>
    <t>（1）“先进团支部”班级：0.25分；
（2）2022.11.10专利辅导讲座：0.2分</t>
  </si>
  <si>
    <t>（1）专利授权1篇（水牛奶在制备鼠李糖乳杆菌喷雾干燥保护中的应用）8分</t>
  </si>
  <si>
    <t>（1）乒乓球选拔赛 0.2分</t>
  </si>
  <si>
    <t>黄佳卉</t>
  </si>
  <si>
    <t>1.35分</t>
  </si>
  <si>
    <t>（1）2021级硕士2班团支部获校级“五四红旗团支部”称号 0.5分
（2）2021级硕士2班团支部获“先进团支部” 0.25分
（3）2022年11月27日心理健康讲座 0.2分
（4）2022年12月14日广东农产品加工产业发展现状与趋势讲座 0.2分
（5）2023年“李锦记杯”大学生创新大赛参赛 0.2</t>
  </si>
  <si>
    <t>四、五是学术类</t>
  </si>
  <si>
    <t>7分</t>
  </si>
  <si>
    <t>北大核心期刊（标题：《酶解-动态高压微射流制备纳米淀粉及对其结构性质的影响》,期刊名：《食品工业科技》，接收日期：2023年8月31日，作者排序第1） 7分</t>
  </si>
  <si>
    <t>无法提供检索证明，两项学术讲座</t>
  </si>
  <si>
    <t>补检索证明+7</t>
  </si>
  <si>
    <t>曾艳</t>
  </si>
  <si>
    <t>（1）参加材料与能源学院毕业晚会 0.2 分
（2）参加生命科学学院毕业晚会 0.2 分
（3）参加人文与法学院毕业晚会 0.2 分
（4）文艺竞赛第四名 0.2 分
（5）先进团支部 0.25 分
（6）反电信网络诈骗研究生专场宣讲会 0.2 分
（7）2023 年春期食品学院研究生会述职评议 0.2 分
（8）研究生心理健康讲座 0.2 分</t>
  </si>
  <si>
    <r>
      <rPr>
        <sz val="11"/>
        <color rgb="FFFF0000"/>
        <rFont val="宋体"/>
        <charset val="134"/>
      </rPr>
      <t xml:space="preserve">（1）参加材料与能源学院毕业晚会 0.2 分
（2）参加生命科学学院毕业晚会 0.2 分
（3）参加人文与法学院毕业晚会 0.2 分
（4）文艺竞赛第四名 0.2 分
（5）先进团支部 0.25 分
（6）反电信网络诈骗研究生专场宣讲会 0.2 分
（7）2023 年春期食品学院研究生会述职评议 0.2 分
</t>
    </r>
    <r>
      <rPr>
        <strike/>
        <sz val="11"/>
        <color rgb="FFFF0000"/>
        <rFont val="宋体"/>
        <charset val="134"/>
      </rPr>
      <t>（8）研究生心理健康讲座 0.2 分</t>
    </r>
    <r>
      <rPr>
        <sz val="11"/>
        <color rgb="FFFF0000"/>
        <rFont val="宋体"/>
        <charset val="134"/>
      </rPr>
      <t>（超上限）</t>
    </r>
  </si>
  <si>
    <t xml:space="preserve">（1）参加材料与能源学院毕业晚会 0.2 分
（2）参加生命科学学院毕业晚会 0.2 分
（3）参加人文与法学院毕业晚会 0.2 分
（4）文艺竞赛第四名 0.2 分
（5）先进团支部 0.25 分
（6）反电信网络诈骗研究生专场宣讲会 0.2 分
（7）2023 年春期食品学院研究生会述职评议 0.2 分（8）研究生心理健康讲座0.2（超上限）
</t>
  </si>
  <si>
    <t>（1） 发表公开专利（一种免疫调节肽的制备及其应用 申请号：
CN202211592873.7，公布日期：2023-04-07 4 分
（2） 食品学院综述大赛参与 0.2 分
（3） 食品学院学术论坛 1 分
（4） 参加食品大讲堂 0.2 分
（5） 农产品加工学术讲座 0.2 分</t>
  </si>
  <si>
    <t>（1） 参与食品学院院运会立定跳远项目比赛 0.3 分；
（2） 篮球选拔赛 0.3 分
（3） 乒乓球选拔赛 0.3 分
（4） 易班定向越野 0.3 分
（5） 荧光夜跑 0.3 分</t>
  </si>
  <si>
    <r>
      <rPr>
        <sz val="11"/>
        <color rgb="FFFF0000"/>
        <rFont val="宋体"/>
        <charset val="134"/>
      </rPr>
      <t>（1） 参与食品学院院运会立定跳远项目比赛 02 分；
（2） 篮球选拔赛 0.2 分
（3） 乒乓球选拔赛 0.2 分
（4） 易班定向越野 0.5 分
（5） 荧光夜跑 0.2 分</t>
    </r>
    <r>
      <rPr>
        <b/>
        <sz val="11"/>
        <color rgb="FFFF0000"/>
        <rFont val="宋体"/>
        <charset val="134"/>
      </rPr>
      <t>（参与分为0.2分）</t>
    </r>
  </si>
  <si>
    <t>王临好</t>
  </si>
  <si>
    <t>廖振林</t>
  </si>
  <si>
    <t>2021级硕士7班先进团支部</t>
  </si>
  <si>
    <t>一项授权专利：一株能够抑制α-葡萄糖苷酶和或α-淀粉酶活性的凝结魏茨曼杆菌及其应用</t>
  </si>
  <si>
    <t>潘壮光</t>
  </si>
  <si>
    <t xml:space="preserve">（1）21级硕士1班获得“五四红旗团支部”集体荣誉表彰 0.5分
（2）成员所在团委获“红旗团委” 0.25分
（3）院研究生团委、研究生会部门负责人 3分
（4）2023年4月20日防电信网络诈骗研究生专场宣讲会 0.2分
（5）11月2日食品大讲堂 0.2分
（6）2022 年 11月27 日心理健康讲座 0.2分
（7）2021 级硕士 1班团支部被评为“先进团支部” 0.25分
</t>
  </si>
  <si>
    <t xml:space="preserve">（1）21级硕士1班获得“五四红旗团支部”集体荣誉表彰 0.5分
（2）成员所在团委获“红旗团委” 0.25分
（3）院研究生团委、研究生会部门负责人 3分
（4）2023年4月20日防电信网络诈骗研究生专场宣讲会 0.2分
（5）11月2日食品大讲堂 0.2分（6）四院联合心理知识竞赛活动 0.2分（集体活动）（7）“线上文体打卡活动” 0.2分（集体活动）
（6）2022 年 11月27 日心理健康讲座 0.2分
（7）2021 级硕士 1班团支部被评为“先进团支部” 0.25分
</t>
  </si>
  <si>
    <t xml:space="preserve">（1）21级硕士1班获得“五四红旗团支部”集体荣誉表彰 0.5分
（2）成员所在团委获“红旗团委” 0.25分
（3）院研究生团委、研究生会部门负责人 3分
（4）2023年4月20日防电信网络诈骗研究生专场宣讲会 0.2分
（5）11月2日食品大讲堂 0.2分（6）四院联合心理知识竞赛活动 0.2分（7）“线上文体打卡活动” 0.2分
（6）2022 年 11月27 日心理健康讲座 0.2分
（7）2021 级硕士 1班团支部被评为“先进团支部” 0.25分
</t>
  </si>
  <si>
    <t>（1）华南农业大学2022年“丁颖杯”发明创意大赛食品学院队伍晋级校赛，成员，0.6分
（2
（3）2022年参加了2022年华南农业大学食品学院实验技能创新大赛 0.2分
（4）2022年11月10日专利辅导讲座 线上 0.2分</t>
  </si>
  <si>
    <t>（1）华南农业大学2022年“丁颖杯”发明创意大赛食品学院队伍晋级校赛，成员，0.6分
（2）2022年参加了2022年华南农业大学食品学院实验技能创新大赛 0.2分
（3）2022年11月10日专利辅导讲座 线上 0.2分</t>
  </si>
  <si>
    <t>（1）2022年院运会提前赛引体向上第二名 0.9分
（2）2022年男子篮球队选拔赛 0.2分
（3）定向越野初赛短距离赛男子组 0.3分
（4）第三届夜间迷宫接力赛 0.2分
（5）2023年华南农业大学研究生趣味运动会活动证明 0.2分
（5）“线上文体打卡活动”（同“研究生运动疫情打卡”） 0.2分</t>
  </si>
  <si>
    <t>（1）2022年院运会提前赛引体向上第二名 0.9分
（2）2022年男子篮球队选拔赛 0.2分
（3）定向越野初赛短距离赛男子组 0.3分
（4）第三届夜间迷宫接力赛 0.2分
（5）2023年华南农业大学研究生趣味运动会活动证明 0.2分
（5</t>
  </si>
  <si>
    <t xml:space="preserve">（1）2022年院运会提前赛引体向上第二名 0.9分
（2）2022年男子篮球队选拔赛 0.2分
（3）定向越野初赛短距离赛男子组 0.2分
（4）第三届夜间迷宫接力赛 0.2分
（5）2023年华南农业大学研究生趣味运动会活动证明 0.2分
</t>
  </si>
  <si>
    <t>简沛仪</t>
  </si>
  <si>
    <t>（1）“先进团支部”班级：0.25分；
（2）2022-2023年华南农业大学研究生线上宿舍打卡活动：0.2分；（3）2023年4月20日防电信网络诈骗研究生专场宣讲会线下：0.2分：(4)华南农业大学“精力沛杯”“健康广东，营养先行”食品营养健康知识竞赛活动：0.2分</t>
  </si>
  <si>
    <t>（1）食品学院第十二届综述大赛：0.2分
（2）2022年华南农业大学食品学院实验技能创新大赛：0.2分
（3）23年3月15日学者面对面讲座：0.2分
（4）2023年5月19日营养讲座：0.2分
（5）2022年11月2日食品大讲堂：0.2分
（6）2023年6月6日第十七期食品大讲座：0.2分
（7）2022年李锦记杯大学生创新大赛：0.2分
（8）第十七届“挑战杯”广东大学生课外学术科技作品竞赛三等奖（团队成员）：3分</t>
  </si>
  <si>
    <t>食品学院院运会参与：女子跳远：0.2分
（2）2022食品学院选拔赛（0.4分）：乒乓球：0.2分；篮球：0.2分
（3）定向越野初赛参与：0.2分
（4）2023年5月28日燕山运动场趣味运动会：0.2分
（5）易班嘉年华定向越野活动一等奖：1分
（6）2023年华南农业大学第二期研究生荧光夜跑：0.2分
（7）第二届夜间超级迷宫定向赛暨校队选拔赛：0.2分</t>
  </si>
  <si>
    <t>彭铭倩</t>
  </si>
  <si>
    <r>
      <rPr>
        <sz val="11"/>
        <color rgb="FF000000"/>
        <rFont val="宋体"/>
        <charset val="134"/>
      </rPr>
      <t xml:space="preserve">（1）2023年4月20日防电信网络诈骗研究生专场宣讲会，0.2分；
（2）2021级硕士5班先进团支部，0.25分
</t>
    </r>
    <r>
      <rPr>
        <sz val="11"/>
        <color rgb="FFFF0000"/>
        <rFont val="宋体"/>
        <charset val="134"/>
      </rPr>
      <t>（3）广东省功能食品活性重点实验室 宣传部部员，3分（证明无效）</t>
    </r>
  </si>
  <si>
    <t>（1）2023年4月20日防电信网络诈骗研究生专场宣讲会，0.2分；
（2）2021级硕士5班先进团支部，0.25分
（3）广东省功能食品活性重点实验室 宣传部部员，3分（证明无效）</t>
  </si>
  <si>
    <r>
      <rPr>
        <sz val="11"/>
        <color theme="1"/>
        <rFont val="宋体"/>
        <charset val="134"/>
      </rPr>
      <t xml:space="preserve">（1）2023年4月20日防电信网络诈骗研究生专场宣讲会，0.2分；
（2）2021级硕士5班先进团支部，0.25分
</t>
    </r>
    <r>
      <rPr>
        <sz val="11"/>
        <color rgb="FFFF0000"/>
        <rFont val="宋体"/>
        <charset val="134"/>
      </rPr>
      <t>（3）广东省功能食品活性重点实验室 宣传部部员，3分（证明无效）</t>
    </r>
  </si>
  <si>
    <t>（1）第十七期食品大讲堂，0.2分；
（2）2022年12月14日广东农产品加工产业发展现状与趋势讲座，0.2分；
（3）2022年11月10日专利辅导讲座，0.2分；
（4）食品学院第十二届综述大赛参与，0.2分；
（5）第十七届“挑战杯”广东大学生课外学术科技作品竞赛省级三等奖，3分；
（6）2022年华南农业大学食品学院实验技能创新大赛，0.2分；
（7）2022年李锦记杯学生创新大赛，0.2分；</t>
  </si>
  <si>
    <t>（1）2022年食品学院研究生女子篮球选拔赛，0.2分；
（2）2022年食品学院研究生乒乓球队选拔赛，0.2分；
（3）定向越野初赛男女团队赛，0.2分；
（4）2022年院运会田赛女子铅球，0.2分；
（5）2023年华南农业大学研究生趣味运动会，0.2分；
（6）2023年华南农业大学第二期研究生荧光夜跑活动，0.2分；
（7）2023年4月9日易班嘉年华定向越野活动一等奖，1分；
（8）第二届夜间超级迷宫定向赛暨校队选拔赛，0.2分
（9）华南农业大学线上文体打卡活动，0.2分；</t>
  </si>
  <si>
    <t>蔡常宇</t>
  </si>
  <si>
    <t xml:space="preserve">（1）先进团支部 0.25分 
（2）线上宿舍打卡 0.2分 
（3）食品安全科普作品创作大赛 0.2分 
（4）防电信网络诈骗研究生专场宣讲会 0.2分 
（5）食品大讲堂 0.2分 
</t>
  </si>
  <si>
    <t>（1）专利公开 4分（2）食品学院综述0.2 （3）实验技能创新大赛 0.2 （4）农产品发展现状 0.2 （5）大讲堂17期 0.2 （6）研究生学术论谈 0.2</t>
  </si>
  <si>
    <t xml:space="preserve">（1）参与食品学院院运会仰卧起坐项目比赛  0.2分； 
（2）篮球选拔参与 0.2分 
（3）乒乓球选拔参与 0.2分 
（4）荧光夜跑参与 0.2分 
（5）定向越野初赛参与 0.2分 
（6）植物猎人的华农足迹定向越野参与 0.1分
</t>
  </si>
  <si>
    <r>
      <rPr>
        <sz val="11"/>
        <color rgb="FFFF0000"/>
        <rFont val="宋体"/>
        <charset val="134"/>
      </rPr>
      <t>（1）参与食品学院院运会仰卧起坐项目比赛  0.2分； 
（2）篮球选拔参与 0.2分 
（3）乒乓球选拔参与 0.2分 
（4）荧光夜跑参与 0.2分 
（5）定向越野初赛参与 0.2分 
（6）植物猎人的华农足迹定向越野参与 0.2分（参与分应该加0.2）</t>
    </r>
    <r>
      <rPr>
        <sz val="11"/>
        <color rgb="FF000000"/>
        <rFont val="宋体"/>
        <charset val="134"/>
      </rPr>
      <t xml:space="preserve">
</t>
    </r>
  </si>
  <si>
    <t>陈玲琪</t>
  </si>
  <si>
    <t>13692002092</t>
  </si>
  <si>
    <t>温棚</t>
  </si>
  <si>
    <t>（1）2023年校级优秀党员 2分 
（2）2022.6-2023.6担任学院党支部副支书 3分 
（3）2022-2023学年先进团支部 0.25分
（4）食品学院2021级硕士4班团支部2022-2023年度华南农业大学“五四红旗团支部”称号 0.5分
2023.4.27食品安全科普作品创作大赛 0.2分</t>
  </si>
  <si>
    <t>（1）2022年12月14日广东农产品加工产业发展现状与趋势讲座0.2分
（2）2022.11.10专利辅导讲座   0.2分
（3）参与食品学院第十二届综述大赛  0.2分</t>
  </si>
  <si>
    <t>（1）2022年食品学院研究生女子篮球选拔赛  0.2分
（2）2022年食品学院研究生乒乓球队选拔赛  0.2分
（3）2022年院运会女子跳远   0.2分</t>
  </si>
  <si>
    <t>贾慧颖</t>
  </si>
  <si>
    <t>（1）食品质量与安全研究生第一党支部 组织委员  2分；（2）2023年4月20日防电信诈骗研究生专场宣讲会 0.2分；（3）2022年11月27日心理健康讲座 0.2分；（4）2022年-2023年，班级宣传委员 1分；（5）2022-2023学年“五四红旗团支部” 0.5分；（6）2022-2023学年学院优秀党支部 0.5分；（7）先进团支部 0.25分</t>
  </si>
  <si>
    <t>（1）食品质量与安全研究生第一党支部 组织委员  2分；（2）2023年4月20日防电信诈骗研究生专场宣讲会 0.2分；（3）2022年11月27日心理健康讲座 0.2分；（4）2022年-2023年，班级宣传委员 1分；（5）2022-2023学年“五四红旗团支部” 0.5分；（6）2022-2023学年学院优秀党支部 0.5分；（7）先进团支部 0.25分（缺席学者面对面一次，扣0.2分）</t>
  </si>
  <si>
    <t>（1）食品质量与安全研究生第一党支部 组织委员  2分；（2）2023年4月20日防电信诈骗研究生专场宣讲会 0.2分；（3）2022年11月27日心理健康讲座 0.2分；（4）2022年-2023年，班级宣传委员 1分；（5）2022-2023学年“五四红旗团支部” 0.5分；（6）2022-2023学年学院优秀党支部 0.25分；（7）先进团支部 0.25分（缺席讲座扣0.2分）</t>
  </si>
  <si>
    <t>（1）2022年12 月14日广东农产品加工产业发展现状与趋势讲座0.2分；
（2）第十七期食品大讲堂 0.2分；
（3）2022年11月10日专利辅导讲座 0.2分</t>
  </si>
  <si>
    <t>（1）定向越野  0.2分； 
（2）2022年女子篮球选拔赛 0.2分；
（3）2022年乒乓球选拔赛 0.2分；
（4）2022年运动会 女子铅球 0.2分；
（5）社会实践2次 1分；
（6）易班嘉年华活动 参与分 0.2分；（7）易班嘉年华活动后-定向越野 0.5分</t>
  </si>
  <si>
    <t>（1）定向越野  0.2分； 
（2）2022年女子篮球选拔赛 0.2分；
（3）2022年乒乓球选拔赛 0.2分；
（4）2022年运动会 女子铅球 0.2分；
（5）社会实践2次 1分；
（6）易班嘉年华活动后-定向越野 0.5分（参与且获奖不加参与分）</t>
  </si>
  <si>
    <t>（1）定向越野  0.2分； 
（2）2022年女子篮球选拔赛 0.2分；
（3）2022年乒乓球选拔赛 0.2分；
（4）2022年运动会 女子铅球 0.2分；
（5）社会实践2次 1分；
（6）易班嘉年华活动后-定向越野 0.5分</t>
  </si>
  <si>
    <t>何晓桐</t>
  </si>
  <si>
    <t>（1）“先进团支部”称号，加0.25分
（2）“五四红旗团支部”称号，加0.5分
（3）线上音乐打卡，加0.2分
（4）线上体育打卡，加0.2分</t>
  </si>
  <si>
    <t>线上活动重复，防电信诈骗加0.2</t>
  </si>
  <si>
    <t>（1）中文核心（利用根霉发酵发芽黑豆前后营养、活性和风味成分的变化，中国酿造，2022年11月，第一作者）加5分
（2）参加12月14日广东农产品加工产业发展现状与趋势讲座，加0.2分
（3）参加4月20日防电信网络诈骗研究生专场宣讲会，加0.2分
（4）参加11月27日心理健康讲座，加0.2分</t>
  </si>
  <si>
    <t>防电信诈骗是集体分</t>
  </si>
  <si>
    <t xml:space="preserve">（1）食品学院院运会参与，跳远，2022年10月，加0.2分
（2）参加2022年食品学院研究生乒乓球队选拔赛，加0.2分
（3）参加2022年定向越野，女子团队赛，加0.2分
</t>
  </si>
  <si>
    <t>蓝小河</t>
  </si>
  <si>
    <t>15706678355</t>
  </si>
  <si>
    <t>（1）五四红旗团支部 0.5分
（2）先进团支部 0.25分
（3）2022.11.2 参加11月2日食品大讲堂 0.2分
（4）2023.3.15 学者面对面讲座 0.2分
（5）2023.3.2 线上文体打卡活动 0.2分
（6）2022.11.22 四院联合心理知识竞赛 0.2分
（7）2023.4.20 防电信诈骗研究所专场宣讲会 0.2分</t>
  </si>
  <si>
    <r>
      <rPr>
        <sz val="11"/>
        <color rgb="FF000000"/>
        <rFont val="宋体"/>
        <charset val="134"/>
      </rPr>
      <t>（1）专利加分 4分</t>
    </r>
    <r>
      <rPr>
        <sz val="10"/>
        <color theme="1"/>
        <rFont val="宋体"/>
        <charset val="134"/>
      </rPr>
      <t xml:space="preserve">
（2）2022.11.10 参加专利辅导讲座 0.2分
（3）2022.12.14 参加广东农产品加工产业发展现状与趋势讲座 0.2 分
（4）2023.6.6 参加第十七期食品大讲堂 0.2分</t>
    </r>
  </si>
  <si>
    <t>专利材料不完整</t>
  </si>
  <si>
    <t>（1）专利加分 4分
（2）2022.11.10 参加专利辅导讲座 0.2分
（3）2022.12.14 参加广东农产品加工产业发展现状与趋势讲座 0.2 分
（4）2023.6.6 参加第十七期食品大讲堂 0.2分；（已补充专利材料）</t>
  </si>
  <si>
    <t>（1）2022.11.6 2022年华南农业大学定向越野选拔赛 0.2分（2）2023.6.11 荧光夜跑 0.2分（3）2022.9.23 食品学院研究生乒乓球选拔赛 0.2分</t>
  </si>
  <si>
    <t>李妍</t>
  </si>
  <si>
    <t>18924016605</t>
  </si>
  <si>
    <t>（1）班级组织委员 2分 （2）院级优秀共青团员 1分 （3）所在团支部为校级“五四红旗团支部” 0.5分 （4）所在团支部为院级先进团支部 0.25分 （5）参加反电信网络诈骗讲座 0.2分</t>
  </si>
  <si>
    <t>（1）参加专利辅导讲座 0.2分（2）参加广东农产品加工产业发展现状与趋势讲座 0.2分 （3）参加6.8学术论坛 0.2分</t>
  </si>
  <si>
    <r>
      <rPr>
        <sz val="10"/>
        <rFont val="宋体"/>
        <charset val="134"/>
      </rPr>
      <t xml:space="preserve">（1）参与食品学院院运会立定跳远项目比赛  0.2分 </t>
    </r>
    <r>
      <rPr>
        <sz val="10"/>
        <color rgb="FFFF0000"/>
        <rFont val="宋体"/>
        <charset val="134"/>
      </rPr>
      <t>（2）食品学院定向越野选拔赛短距离赛女子组第五名 0.6分 （3）参与校级定向运动锦标赛0.3分</t>
    </r>
    <r>
      <rPr>
        <sz val="10"/>
        <rFont val="宋体"/>
        <charset val="134"/>
      </rPr>
      <t>（4）参与食品学院研究生女子篮球选拔赛 0.2分 （5）参与食品学院研究生乒乓球选拔赛  0.2分 （6）易班嘉年华定向越野活动三等奖 0.5分 （7）参与荧光夜跑活动 0.2分(8)参与第二届夜间超级迷宫定向赛 0.2分 （9）参与线上文体打卡活动 0.2分</t>
    </r>
  </si>
  <si>
    <r>
      <rPr>
        <sz val="11"/>
        <color rgb="FFFF0000"/>
        <rFont val="宋体"/>
        <charset val="134"/>
      </rPr>
      <t xml:space="preserve">（1）参与食品学院院运会立定跳远项目比赛  0.2分 </t>
    </r>
    <r>
      <rPr>
        <sz val="10"/>
        <color rgb="FFFF0000"/>
        <rFont val="宋体"/>
        <charset val="134"/>
      </rPr>
      <t>（2）食品学院定向越野选拔赛短距离赛女子组第五名 0.6分</t>
    </r>
    <r>
      <rPr>
        <sz val="10"/>
        <rFont val="宋体"/>
        <charset val="134"/>
      </rPr>
      <t>（3）参与食品学院研究生女子篮球选拔赛 0.2分 （4）参与食品学院研究生乒乓球选拔赛  0.2分 （5）易班嘉年华定向越野活动三等奖 0.5分 （6）参与荧光夜跑活动 0.2分(8)参与第二届夜间超级迷宫定向赛 0.2分 （7）参与线上文体打卡活动 0.2分</t>
    </r>
  </si>
  <si>
    <t>赖梦婷</t>
  </si>
  <si>
    <t>“先进团支部”班级：0.25
防电信诈骗讲座0.2；</t>
  </si>
  <si>
    <t>（1）科研成果：北大核心（山竹壳膳食纤维结合酚提取工艺的优化及抗氧化活性分析，食品安全质量检测学报，接收年月2023年7月，作者排序第1） 5分  ；
（2）食品学院第12届综述大赛参与 0.2分；
（3）竞赛0.5：2022年李锦记0.2分，2022年丁颖杯暨挑战杯 优秀奖0.3分
（4）讲座加分0.6：2022年专利辅导讲座（0.2）；农产品加工学术讲座（0.2）；食品大讲堂（0.2）；
总计：6.3分</t>
  </si>
  <si>
    <t>张兵</t>
  </si>
  <si>
    <t xml:space="preserve">（1） 先进团支部 0.25分
（2）防电信网络诈骗研究生专场宣讲会 0.2分
（3）食品大讲堂 0.2分
（4）心理健康讲座 0.2分
（5）学者面对面讲座 0.2分
（6）线上体育打卡活动 0.2分
</t>
  </si>
  <si>
    <t>（1）专利（标题：一种具有双层核壳结构的茶油微胶囊及其制备方法与应用） 4分  ；（2）广东农产品加工产业发展现状与趋势讲座0.2分;（3）食品学院综述大赛 0.2分</t>
  </si>
  <si>
    <t xml:space="preserve">(1) 食品学院院运会参与 ，女子铅球，0.2分 
(2) 乒乓球队选拔赛 0.2分
(3) 女子篮球选拔赛 0.2分
(4) 定向越野初赛 0.2分
(5) 荧光夜跑 0.2分
</t>
  </si>
  <si>
    <t>李菲婷</t>
  </si>
  <si>
    <t>张名位</t>
  </si>
  <si>
    <t>（1）2022-2023学年食品学院研究生“青年大学习”先进团支部，0.25分
（2）班级心理委员，2分
（3）2022年11月2日讲座，0.2分
（4）食品质量与安全第三党支部支委任职-宣传委员
（5）4月20日 非学术讲座，0.2分
（6）3月20日 非学术讲座，0.2分
（7）述职评议参与人员，0.2分
（8）3月15日 非学术讲座，0.2分
（9）研究生代表大会，0.2分</t>
  </si>
  <si>
    <r>
      <rPr>
        <sz val="11"/>
        <color rgb="FF000000"/>
        <rFont val="宋体"/>
        <charset val="134"/>
      </rPr>
      <t xml:space="preserve">（1）2022-2023学年食品学院研究生“青年大学习”先进团支部，0.25分
（2）班级心理委员，2分
（3）2022年11月2日讲座，0.2分
（4）食品质量与安全第三党支部支委任职-宣传委员
（5）4月20日 非学术讲座，0.2分
（6）3月20日 非学术讲座，0.2分
（7）述职评议参与人员，0.2分
（8）3月15日 非学术讲座，0.2分
</t>
    </r>
    <r>
      <rPr>
        <strike/>
        <sz val="11"/>
        <color rgb="FFFF0000"/>
        <rFont val="宋体"/>
        <charset val="134"/>
      </rPr>
      <t>（9）研究生代表大会，0.2分（集体活动加分不超过1分）</t>
    </r>
  </si>
  <si>
    <t>（1）11.10 学术讲座 0.2（2）食品学院第12届综述大赛参与 0.2分 （3）12.14学术讲座 0.2分</t>
  </si>
  <si>
    <t xml:space="preserve">（1） 参与定向越野初赛团队赛 0.2分
（2） 参与2022年院运会径赛女子一百米预赛 0.2分
（3） 参与2023年华南农业大学趣味运动会 0.2分
</t>
  </si>
  <si>
    <t>蔡舒</t>
  </si>
  <si>
    <r>
      <rPr>
        <sz val="11"/>
        <color rgb="FF000000"/>
        <rFont val="宋体"/>
        <charset val="134"/>
      </rPr>
      <t>（1）“先进党支部” 参与  0.25分（2）班级宣传委员 2分（3）第二十一届初级卫生知识擂台赛活动    参与 0.2分（4）华南农业大学红十字会血液知识讲座 0.2分（5）第八届青春同伴教育微电影大赛活动证明    参与  0.2分（6）2022—2023学年华南农业大学红十字会论坛剧场活动  参与 0.2分（7）研究生线上宿舍音乐 体育打卡活动    参与    0.4分（</t>
    </r>
    <r>
      <rPr>
        <sz val="11"/>
        <color rgb="FFFF0000"/>
        <rFont val="宋体"/>
        <charset val="134"/>
      </rPr>
      <t>改成0.2分</t>
    </r>
    <r>
      <rPr>
        <sz val="11"/>
        <color theme="1"/>
        <rFont val="宋体"/>
        <charset val="134"/>
      </rPr>
      <t>）（8）“先进团支部”    参与  0.25分（9）医疗知识擂台赛活动 2等奖 0.2分（10）述职大会 0.2分 集体活动(11)食品大讲堂 0.2分</t>
    </r>
  </si>
  <si>
    <r>
      <rPr>
        <sz val="11"/>
        <color rgb="FFFF0000"/>
        <rFont val="宋体"/>
        <charset val="134"/>
      </rPr>
      <t>（1）“先进党支部” 参与  0.25分（2）班级宣传委员 2分（3）第二十一届初级卫生知识擂台赛活动    参与 0.2分（4）华南农业大学红十字会血液知识讲座 0.2分（5）第八届青春同伴教育微电影大赛活动证明    参与  0.2分（6）2022—2023学年华南农业大学红十字会论坛剧场活动  参与 0.2分（7）研究生线上宿舍音乐 体育打卡活动    参与    0.4分（改成0.2分</t>
    </r>
    <r>
      <rPr>
        <sz val="11"/>
        <color theme="1"/>
        <rFont val="宋体"/>
        <charset val="134"/>
      </rPr>
      <t>）（8）“先进团支部”    参与  0.25分（9）医疗知识擂台赛活动 2等奖 0.2分（10）述职大会 0.2分 集体活动(11)食品大讲堂 0.2分</t>
    </r>
  </si>
  <si>
    <r>
      <rPr>
        <sz val="11"/>
        <color theme="1"/>
        <rFont val="宋体"/>
        <charset val="134"/>
      </rPr>
      <t>（1）“先进党支部” 参与  0.25分（2）班级宣传委员 2分（3）第二十一届初级卫生知识擂台赛活动    参与 0.2分（4）华南农业大学红十字会血液知识讲座 0.2分（5）第八届青春同伴教育微电影大赛活动证明    参与  0.2分（6）2022—2023学年华南农业大学红十字会论坛剧场活动  参与 0.2分（7）研究生线上宿舍音乐 体育打卡活动    参与    0.4分（</t>
    </r>
    <r>
      <rPr>
        <sz val="11"/>
        <color rgb="FFFF0000"/>
        <rFont val="宋体"/>
        <charset val="134"/>
      </rPr>
      <t>改成0.2分</t>
    </r>
    <r>
      <rPr>
        <sz val="11"/>
        <color theme="1"/>
        <rFont val="宋体"/>
        <charset val="134"/>
      </rPr>
      <t>）（8）“先进团支部”    参与  0.25分（9）医疗知识擂台赛活动 2等奖 0.2分（10）述职大会 0.2分 集体活动(11)食品大讲堂 0.2分</t>
    </r>
  </si>
  <si>
    <t>（1）学者面对面讲座 0.2分（2）参加2022年“丁颖杯发明创意大赛  0.3分（3）食品学院综述大赛参与 0.2分</t>
  </si>
  <si>
    <t>(1)乒乓球赛 ，0.2分（2）食品院运会，跳远，0.3分（3）易班定向越野，一等奖，1分（4）趣味运动会 0.2分（5）爱地球荧光夜跑活动 0.2分</t>
  </si>
  <si>
    <t>(1)乒乓球赛 ，0.2分（2）食品院运会，跳远，0.3分（3）易班定向越野，一等奖，1分（4）趣味运动会 0.2分（5）爱地球荧光夜跑活动 0.2分（证明无效）</t>
  </si>
  <si>
    <t>(1)乒乓球赛 ，0.2分（2）食品院运会，跳远，0.2分（3）易班定向越野，一等奖，1分（4）趣味运动会 0.2分（5）爱地球荧光夜跑活动 0.2分（证明无效）</t>
  </si>
  <si>
    <t>许奂源</t>
  </si>
  <si>
    <t>13143105896</t>
  </si>
  <si>
    <t>（1）2022-2023年度校级五四红旗团支部表彰，0.5分
（2）2022-2023学年先进团支部，0.25分
（3）参加2022年11月27日心理健康讲座，0.2分</t>
  </si>
  <si>
    <t>（1）发明新型专利，苯并芘半抗原、人工抗原和苯并芘的检测试
剂盒，公布日2023-07-04，4分</t>
  </si>
  <si>
    <r>
      <rPr>
        <sz val="10"/>
        <rFont val="宋体"/>
        <charset val="134"/>
      </rPr>
      <t>（1）</t>
    </r>
    <r>
      <rPr>
        <sz val="10"/>
        <rFont val="Arial"/>
        <charset val="134"/>
      </rPr>
      <t xml:space="preserve">	</t>
    </r>
    <r>
      <rPr>
        <sz val="10"/>
        <rFont val="宋体"/>
        <charset val="134"/>
      </rPr>
      <t>参与2022年食品学院院运会提前赛引体向上  0.2分
（2）参与2022年男子篮球选拔赛0.2分
（3）参与2022年乒乓球选拔赛 0.2分
（4）2022年定向越野初赛短距离赛男子组院级第四名 0.7分
（</t>
    </r>
    <r>
      <rPr>
        <sz val="10"/>
        <color rgb="FFFF0000"/>
        <rFont val="宋体"/>
        <charset val="134"/>
      </rPr>
      <t>5）2022年校级定向越野决赛短距离赛男子组参与 0.3分</t>
    </r>
    <r>
      <rPr>
        <sz val="10"/>
        <rFont val="宋体"/>
        <charset val="134"/>
      </rPr>
      <t xml:space="preserve">
</t>
    </r>
  </si>
  <si>
    <t>同一次活动（定向越野）只加一次获奖分</t>
  </si>
  <si>
    <t>黎卓斌</t>
  </si>
  <si>
    <t>（1）2022-2023年度功能食品研究生第一党支部先进党支部成员 0.25分 （2）2022党支部支委任职宣传支委 2分 （3）参加书画社硬笔书法竞赛1次 0.2分 ；（4）非学术讲座-食品大讲堂 0.2分； （5）非学术讲座-心理健康讲座 0.2分；（6）非学术讲座-防电信诈骗讲座 0.2分；（7）研究生线上宿舍打卡活动 0.2分；（8）四院联合心理知识竞赛活动 0.2分；（9）先进团支部 0.2分</t>
  </si>
  <si>
    <t>（1）2022-2023年度功能食品研究生第一党支部先进党支部成员 0.25分 （2）2022党支部支委任职宣传支委 2分 （3）参加书画社硬笔书法竞赛1次 0.2分 ；（4）非学术讲座-食品大讲堂 0.2分； （5）非学术讲座-心理健康讲座 0.2分；（6）非学术讲座-防电信诈骗讲座 0.2分；（7）研究生线上宿舍打卡活动 0.2分；（8）四院联合心理知识竞赛活动 0.2分；（9）先进团支部 0.2分（5）学术讲座-学者面对面（关甜）讲座 0.2分；（6）学术讲座-学者面对面（徐振林）讲座 0.2分；</t>
  </si>
  <si>
    <t>（1）2022-2023年度功能食品研究生第一党支部先进党支部成员 0.25分 （2）2022党支部支委任职宣传支委 2分 （3）参加书画社硬笔书法竞赛1次 0.2分 ；（4）非学术讲座-食品大讲堂 0.2分； （5）非学术讲座-心理健康讲座 0.2分；（6）非学术讲座-防电信诈骗讲座 0.2分；（7）研究生线上宿舍打卡活动 0.2分；（8）四院联合心理知识竞赛活动 0.2分；（9）先进团支部 0.2分（5）学术讲座-学者面对面（关甜）讲座 0.2分；（6）学术讲座-学者面对面（徐振林）讲座 0.2分；（7）寻味中国大豆 0.2</t>
  </si>
  <si>
    <r>
      <rPr>
        <sz val="11"/>
        <color rgb="FF000000"/>
        <rFont val="宋体"/>
        <charset val="134"/>
      </rPr>
      <t>（1）中文核心期刊（标题：</t>
    </r>
    <r>
      <rPr>
        <sz val="12"/>
        <color rgb="FF000000"/>
        <rFont val="宋体"/>
        <charset val="161"/>
      </rPr>
      <t>α</t>
    </r>
    <r>
      <rPr>
        <sz val="12"/>
        <color rgb="FF000000"/>
        <rFont val="宋体"/>
        <charset val="134"/>
      </rPr>
      <t>乳白蛋白及其组合物对秀丽隐杆线虫睡眠的改善作用，期刊名：现代食品科技，接收年月2023年8月，作者排序第1） 7分  ；（2）食品学院第十二届综述大赛参与 0.2分；（3）学术讲座-专利辅导员讲座 0.2分；（4）学术讲座-广东农产品加工产业发展现状与趋势讲座 0.2分；（7）学术讲座-食品安全科普作品创作大赛（寻味中国大豆）讲座 0.2分</t>
    </r>
  </si>
  <si>
    <r>
      <rPr>
        <sz val="11"/>
        <color rgb="FFFF0000"/>
        <rFont val="宋体"/>
        <charset val="134"/>
      </rPr>
      <t>（1）中文核心期刊（标题：</t>
    </r>
    <r>
      <rPr>
        <sz val="12"/>
        <color rgb="FF000000"/>
        <rFont val="宋体"/>
        <charset val="161"/>
      </rPr>
      <t>α</t>
    </r>
    <r>
      <rPr>
        <sz val="12"/>
        <color rgb="FF000000"/>
        <rFont val="宋体"/>
        <charset val="134"/>
      </rPr>
      <t>乳白蛋白及其组合物对秀丽隐杆线虫睡眠的改善作用，期刊名：现代食品科技，接收年月2023年8月，作者排序第1） 7分  ；（2）食品学院第十二届综述大赛参与 0.2分；（3）学术讲座-专利辅导员讲座 0.2分；（4）学术讲座-广东农产品加工产业发展现状与趋势讲座 0.2分；（7）学术讲座-食品安全科普作品创作大赛（寻味中国大豆）讲座 0.2分</t>
    </r>
  </si>
  <si>
    <t>（2）食品学院第十二届综述大赛参与 0.2分；（3）学术讲座-专利辅导员讲座 0.2分；（4）学术讲座-广东农产品加工产业发展现状与趋势讲座 0.2分；</t>
  </si>
  <si>
    <r>
      <rPr>
        <sz val="11"/>
        <color rgb="FF000000"/>
        <rFont val="宋体"/>
        <charset val="134"/>
      </rPr>
      <t>（1）参与2022年男子篮球队选拔赛</t>
    </r>
    <r>
      <rPr>
        <sz val="10.5"/>
        <color rgb="FF000000"/>
        <rFont val="宋体"/>
        <charset val="134"/>
      </rPr>
      <t xml:space="preserve"> </t>
    </r>
    <r>
      <rPr>
        <sz val="12"/>
        <color rgb="FF000000"/>
        <rFont val="宋体"/>
        <charset val="134"/>
      </rPr>
      <t xml:space="preserve"> 0.2分； （2）参与2022年乒乓球队选拔赛</t>
    </r>
    <r>
      <rPr>
        <sz val="10.5"/>
        <color rgb="FF000000"/>
        <rFont val="宋体"/>
        <charset val="134"/>
      </rPr>
      <t xml:space="preserve"> </t>
    </r>
    <r>
      <rPr>
        <sz val="12"/>
        <color rgb="FF000000"/>
        <rFont val="宋体"/>
        <charset val="134"/>
      </rPr>
      <t xml:space="preserve"> 0.2分；（3）参与2022院运会提前赛立定跳远</t>
    </r>
    <r>
      <rPr>
        <sz val="10.5"/>
        <color rgb="FF000000"/>
        <rFont val="宋体"/>
        <charset val="134"/>
      </rPr>
      <t xml:space="preserve"> </t>
    </r>
    <r>
      <rPr>
        <sz val="12"/>
        <color rgb="FF000000"/>
        <rFont val="宋体"/>
        <charset val="134"/>
      </rPr>
      <t xml:space="preserve"> 0.2分；（4）参与定向越野积分赛初赛学院第二名</t>
    </r>
    <r>
      <rPr>
        <sz val="10.5"/>
        <color rgb="FF000000"/>
        <rFont val="宋体"/>
        <charset val="134"/>
      </rPr>
      <t xml:space="preserve"> </t>
    </r>
    <r>
      <rPr>
        <sz val="12"/>
        <color rgb="FF000000"/>
        <rFont val="宋体"/>
        <charset val="134"/>
      </rPr>
      <t xml:space="preserve"> 0.9分；（5）参与第二期荧光夜跑</t>
    </r>
    <r>
      <rPr>
        <sz val="10.5"/>
        <color rgb="FF000000"/>
        <rFont val="宋体"/>
        <charset val="134"/>
      </rPr>
      <t xml:space="preserve"> </t>
    </r>
    <r>
      <rPr>
        <sz val="12"/>
        <color rgb="FF000000"/>
        <rFont val="宋体"/>
        <charset val="134"/>
      </rPr>
      <t xml:space="preserve"> 0.2分；（6）参与趣味运动会第一期活动</t>
    </r>
    <r>
      <rPr>
        <sz val="10.5"/>
        <color rgb="FF000000"/>
        <rFont val="宋体"/>
        <charset val="134"/>
      </rPr>
      <t xml:space="preserve"> </t>
    </r>
    <r>
      <rPr>
        <sz val="12"/>
        <color rgb="FF000000"/>
        <rFont val="宋体"/>
        <charset val="134"/>
      </rPr>
      <t xml:space="preserve"> 0.2分；（7）参与易班嘉年华定向越野</t>
    </r>
    <r>
      <rPr>
        <sz val="10.5"/>
        <color rgb="FF000000"/>
        <rFont val="宋体"/>
        <charset val="134"/>
      </rPr>
      <t xml:space="preserve"> </t>
    </r>
    <r>
      <rPr>
        <sz val="12"/>
        <color rgb="FF000000"/>
        <rFont val="宋体"/>
        <charset val="134"/>
      </rPr>
      <t xml:space="preserve"> 0.2分</t>
    </r>
  </si>
  <si>
    <r>
      <rPr>
        <sz val="11"/>
        <color rgb="FFFF0000"/>
        <rFont val="宋体"/>
        <charset val="134"/>
      </rPr>
      <t>（1）参与2022年男子篮球队选拔赛</t>
    </r>
    <r>
      <rPr>
        <sz val="10.5"/>
        <color rgb="FF000000"/>
        <rFont val="宋体"/>
        <charset val="134"/>
      </rPr>
      <t xml:space="preserve"> </t>
    </r>
    <r>
      <rPr>
        <sz val="12"/>
        <color rgb="FF000000"/>
        <rFont val="宋体"/>
        <charset val="134"/>
      </rPr>
      <t xml:space="preserve"> 0.2分； （2）参与2022年乒乓球队选拔赛</t>
    </r>
    <r>
      <rPr>
        <sz val="10.5"/>
        <color rgb="FF000000"/>
        <rFont val="宋体"/>
        <charset val="134"/>
      </rPr>
      <t xml:space="preserve"> </t>
    </r>
    <r>
      <rPr>
        <sz val="12"/>
        <color rgb="FF000000"/>
        <rFont val="宋体"/>
        <charset val="134"/>
      </rPr>
      <t xml:space="preserve"> 0.2分；（3）参与2022院运会提前赛立定跳远</t>
    </r>
    <r>
      <rPr>
        <sz val="10.5"/>
        <color rgb="FF000000"/>
        <rFont val="宋体"/>
        <charset val="134"/>
      </rPr>
      <t xml:space="preserve"> </t>
    </r>
    <r>
      <rPr>
        <sz val="12"/>
        <color rgb="FF000000"/>
        <rFont val="宋体"/>
        <charset val="134"/>
      </rPr>
      <t xml:space="preserve"> 0.2分；（4）参与定向越野积分赛初赛学院第二名</t>
    </r>
    <r>
      <rPr>
        <sz val="10.5"/>
        <color rgb="FF000000"/>
        <rFont val="宋体"/>
        <charset val="134"/>
      </rPr>
      <t xml:space="preserve"> </t>
    </r>
    <r>
      <rPr>
        <sz val="12"/>
        <color rgb="FF000000"/>
        <rFont val="宋体"/>
        <charset val="134"/>
      </rPr>
      <t xml:space="preserve"> 0.9分；（5）参与第二期荧光夜跑</t>
    </r>
    <r>
      <rPr>
        <sz val="10.5"/>
        <color rgb="FF000000"/>
        <rFont val="宋体"/>
        <charset val="134"/>
      </rPr>
      <t xml:space="preserve"> </t>
    </r>
    <r>
      <rPr>
        <sz val="12"/>
        <color rgb="FF000000"/>
        <rFont val="宋体"/>
        <charset val="134"/>
      </rPr>
      <t xml:space="preserve"> 0.2分；（6）参与趣味运动会第一期活动</t>
    </r>
    <r>
      <rPr>
        <sz val="10.5"/>
        <color rgb="FF000000"/>
        <rFont val="宋体"/>
        <charset val="134"/>
      </rPr>
      <t xml:space="preserve"> </t>
    </r>
    <r>
      <rPr>
        <sz val="12"/>
        <color rgb="FF000000"/>
        <rFont val="宋体"/>
        <charset val="134"/>
      </rPr>
      <t xml:space="preserve"> 0.2分；（7）参与易班嘉年华定向越野</t>
    </r>
    <r>
      <rPr>
        <sz val="10.5"/>
        <color rgb="FF000000"/>
        <rFont val="宋体"/>
        <charset val="134"/>
      </rPr>
      <t xml:space="preserve"> </t>
    </r>
    <r>
      <rPr>
        <sz val="12"/>
        <color rgb="FF000000"/>
        <rFont val="宋体"/>
        <charset val="134"/>
      </rPr>
      <t xml:space="preserve"> 0.2分</t>
    </r>
  </si>
  <si>
    <t>集体活动上限为1分，学者面对面为集体活动</t>
  </si>
  <si>
    <t>王旭锴</t>
  </si>
  <si>
    <t xml:space="preserve">（1）参加防电信诈骗宣讲会 0.2分
（2）参加心理健康讲座 0.2分
（3）先进团支部 0.25分
（4）获得校级五四红旗团支部 0.5分
（5）当硕士2班班长 3分
（6）参加线上文体打卡活动 0.2
（7）参与共抗艾滋讲座 0.2
</t>
  </si>
  <si>
    <t>（1）参加专利辅导讲座 0.2分</t>
  </si>
  <si>
    <t xml:space="preserve">（1）参加2022研究生男子篮球队选拔赛 0.2分
（2）参加2022年食品学院研究生乒乓球队选拔赛 0.2分
（3）参加2023年研究生荧光夜跑 0.2分
（4）参加2023年定向越野 0.2分
（5）参加食品学院立定跳远，第六名 0.5分
</t>
  </si>
  <si>
    <t>李慧玲</t>
  </si>
  <si>
    <t>黄苇</t>
  </si>
  <si>
    <t>（1）包装工程研究生党支部宣传委员 2分 （2）全心全意为权益大赛三等奖 0.3分 （3)食品大讲堂 0.2分 （4）防电信诈骗讲座 0.2分 （5）农产品加工讲座 0.2分 （6）食品安全科普大赛 0.2分（7）院级先进团支部 0.25分 （8）院级五四红旗团支部 0.25分</t>
  </si>
  <si>
    <t>（1）包装工程研究生党支部宣传委员 2分 （2）全心全意为权益大赛三等奖 0.3分 （3)食品大讲堂 0.2分 （4）防电信诈骗讲座 0.2分 （5）食品安全科普大赛 0.2分（6）院级先进团支部 0.25分 （7）院级五四红旗团支部 0.25分</t>
  </si>
  <si>
    <t>1）“丁颖杯”暨“挑战杯”校级三等奖 1.6分</t>
  </si>
  <si>
    <t xml:space="preserve">（1）“丁颖杯”暨“挑战杯”校级三等奖 1.6分（2）农产品加工讲座 0.2分 </t>
  </si>
  <si>
    <t>（1）院运会提前赛 0.2分 （2）足球赛记录员 0.2分（3）女子篮球选拔 0.2分 （4）定向越野 0.2分</t>
  </si>
  <si>
    <t>余静</t>
  </si>
  <si>
    <t>13643766972</t>
  </si>
  <si>
    <r>
      <rPr>
        <sz val="11"/>
        <color rgb="FF000000"/>
        <rFont val="宋体"/>
        <charset val="134"/>
      </rPr>
      <t xml:space="preserve">（1）校级“五四红旗团支部”班级成员 0.5分
（2）食品学院研究生“青年大学习”先进团支部班级成员 0.25分
（3）2023年4月20日防电信诈骗讲座 0.2分
（4）四院联合心理知识竞赛参与 0.2分
（5）“博物馆奇遇记-我在华农逛展览主题征稿活动”入选 0.2分
（6）华南农业大学校融媒体组织的绿植摄影大赛 0.2分 
（7）平安华农学生中心活动 0.2分
</t>
    </r>
    <r>
      <rPr>
        <sz val="10"/>
        <color rgb="FFFF0000"/>
        <rFont val="宋体"/>
        <charset val="134"/>
      </rPr>
      <t>（8）2023年“植物猎人的华农足迹”定向越野二等奖 0.8分</t>
    </r>
  </si>
  <si>
    <t>（8）2023年“植物猎人的华农足迹”定向越野二等奖 0.8分是属于体育分且属于院级第二名应该加0.9分；（1）校级“五四红旗团支部”班级成员 0.5分
（2）食品学院研究生“青年大学习”先进团支部班级成员 0.25分
（3）2023年4月20日防电信诈骗讲座 0.2分
（4）四院联合心理知识竞赛参与 0.2分
（5）“博物馆奇遇记-我在华农逛展览主题征稿活动”入选 0.2分
（6）华南农业大学校融媒体组织的绿植摄影大赛 0.2分 
（7）平安华农学生中心活动 0.2分</t>
  </si>
  <si>
    <r>
      <rPr>
        <sz val="11"/>
        <color rgb="FF000000"/>
        <rFont val="宋体"/>
        <charset val="134"/>
      </rPr>
      <t>（1）第十二届“华港杯”广东大学生材料创新大赛二等奖参与4分</t>
    </r>
    <r>
      <rPr>
        <sz val="10"/>
        <color rgb="FF000000"/>
        <rFont val="宋体"/>
        <charset val="134"/>
      </rPr>
      <t xml:space="preserve">
（2）华南农业大学食品学院“食品安全科普作品创新大赛”二等奖 1分
（3）第十一届中国大学生高分子材料创新创业大赛参与 0.2分
（4）参加广东农产品加工产业发展现状与趋势学术讲座 0.2分</t>
    </r>
  </si>
  <si>
    <t>第十二届“华港杯”广东大学生材料创新大赛是省学会主办的，属市级比赛，加1分；（2）华南农业大学食品学院“食品安全科普作品创新大赛”二等奖 1分（3）第十一届中国大学生高分子材料创新创业大赛参与 0.2分（4）参加广东农产品加工产业发展现状与趋势学术讲座 0.2分</t>
  </si>
  <si>
    <r>
      <rPr>
        <sz val="10"/>
        <rFont val="宋体"/>
        <charset val="134"/>
      </rPr>
      <t xml:space="preserve">（1）荧光夜跑活动证明 0.2分
（2）食品学院定向越野选拔赛 0.2分
（3）2022学年食品学院研究生乒乓球队选拔赛 0.2分
（4）2023年趣味运动会活动证明 0.2分
</t>
    </r>
    <r>
      <rPr>
        <sz val="10"/>
        <color rgb="FFFF0000"/>
        <rFont val="宋体"/>
        <charset val="134"/>
      </rPr>
      <t>（5）“线上文体打卡活动” 0.2分</t>
    </r>
    <r>
      <rPr>
        <sz val="10"/>
        <rFont val="宋体"/>
        <charset val="134"/>
      </rPr>
      <t xml:space="preserve"> 
</t>
    </r>
    <r>
      <rPr>
        <sz val="10"/>
        <color rgb="FFFF0000"/>
        <rFont val="宋体"/>
        <charset val="134"/>
      </rPr>
      <t>（6）2023年“植物猎人的华农足迹”定向越野二等奖 0.9分</t>
    </r>
  </si>
  <si>
    <t>陈培煊</t>
  </si>
  <si>
    <t>（1）华南农业大学优秀团干 2分 （2）班级组织委员 2分  （3）五四红旗团支部 0.5分  （4）先进团支部  0.25分（5）广东农产品加工产业发展现状与趋势讲座参与 0.2分；（6）防电信网络诈骗研究生专场宣讲会讲座参与 0.2分（7）广东中衡山论坛高福讲座 0.2分；（8）华南农业大学食品学院第十七次研究生代表大会  0.2分；（9）第三届研究生学术论坛决赛 0.2分</t>
  </si>
  <si>
    <t>（1）华南农业大学优秀团干 2分 （2）班级组织委员 1分 （第二职务加分减半） （3）五四红旗团支部 0.5分  （4）先进团支部  0.25分（5）防电信网络诈骗研究生专场宣讲会讲座参与 0.2分；（6）华南农业大学食品学院第十七次研究生代表大会  0.2分（学术会议于非学术会议加分位置错误，缺席学者面对面-0.2）</t>
  </si>
  <si>
    <t>（1）华南农业大学优秀团干 2分 （2）班级组织委员2分 （3）五四红旗团支部 0.5分  （4）先进团支部  0.25分（5）防电信网络诈骗研究生专场宣讲会讲座参与 0.2分；（6）华南农业大学食品学院第十七次研究生代表大会  0.2分（缺席讲座扣0.2）</t>
  </si>
  <si>
    <t>（1）广东农产品加工产业发展现状与趋势讲座参与 0.2分；（2） 食品学院第十二届综述大赛参与 0.2分 ；（3）广东中衡山论坛高福讲座 0.2分；（4）第三届研究生学术论坛决赛 0.2分</t>
  </si>
  <si>
    <t>伍倍霆</t>
  </si>
  <si>
    <t>（1）研会就业部负责人3分
（2）“五四红旗”团支部0.5分
（3）研究生“青年大学习”先进团支部0.25分
（4）3.15学者面对面讲座0.2分
（5）4.20防电信诈骗讲座0.2分
（6）食品学院第十七次研究生代表大会代表0.2分
（7）“线上文体打卡活动”0.2分
（8）平安华农国家安全知识竞赛活动0.2分</t>
  </si>
  <si>
    <t>（1）12.14农产品加工学术讲座0.2分</t>
  </si>
  <si>
    <t>（1）2022年女子篮球选拔赛0.2分
（2）2022年乒乓球队选拔赛0.2分
（3）2022年院运会径赛选拔赛0.2分
（4）定向越野初赛0.2分</t>
  </si>
  <si>
    <t>陈彩燕</t>
  </si>
  <si>
    <t>（1）参加防电信网络诈骗研究生专场宣讲会 0.2分（2）参加广东农产品加工产业发展现状与趋势讲座 0.2分（3）参加心理健康讲座 0.2分（4）食品学院2021级硕士1班团支部获“五四红旗团支部”称号 0.5分（5）班级获得“先进团支部”称号0.25分</t>
  </si>
  <si>
    <t>（1）发明专利一篇，4分（标题苯海拉明半抗原、人工抗原及其制备方法和应用，公开时间2023年7月，为导师后第一作者）</t>
  </si>
  <si>
    <t>（1）发明专利一篇，4分（标题苯海拉明半抗原、人工抗原及其制备方法和应用）</t>
  </si>
  <si>
    <r>
      <rPr>
        <sz val="11"/>
        <color rgb="FF000000"/>
        <rFont val="宋体"/>
        <charset val="134"/>
      </rPr>
      <t>（1）参与食品学院院运会仰卧起坐项目比赛</t>
    </r>
    <r>
      <rPr>
        <sz val="10"/>
        <color rgb="FF000000"/>
        <rFont val="宋体"/>
        <charset val="134"/>
      </rPr>
      <t xml:space="preserve"> </t>
    </r>
    <r>
      <rPr>
        <sz val="12"/>
        <color rgb="FF000000"/>
        <rFont val="宋体"/>
        <charset val="134"/>
      </rPr>
      <t xml:space="preserve"> 0.2分； （2）参加食品学院研究生乒乓球队选拔赛 0.2分</t>
    </r>
  </si>
  <si>
    <r>
      <rPr>
        <sz val="11"/>
        <color rgb="FFFF0000"/>
        <rFont val="宋体"/>
        <charset val="134"/>
      </rPr>
      <t>（1）参与食品学院院运会仰卧起坐项目比赛</t>
    </r>
    <r>
      <rPr>
        <sz val="10"/>
        <color rgb="FF0070C0"/>
        <rFont val="宋体"/>
        <charset val="134"/>
      </rPr>
      <t xml:space="preserve"> </t>
    </r>
    <r>
      <rPr>
        <sz val="12"/>
        <color rgb="FF0070C0"/>
        <rFont val="宋体"/>
        <charset val="134"/>
      </rPr>
      <t xml:space="preserve"> 0.2分； （2）参加食品学院研究生乒乓球队选拔赛 0.2分</t>
    </r>
  </si>
  <si>
    <t>黄子桐</t>
  </si>
  <si>
    <t>（1）先进团支部 0.25分 （2）校话剧队队长 2分 （3）参加防电信诈骗研究生专场宣讲会0.2分 （4）学者面对面讲座 0.2 分（5）2022年11月2日食品大讲堂 0.2 分（6）林学与风景园林学院2023毕业晚会 0.2 （7）公共管理学院毕业晚会 0.2分 （8）“学习二十大、永远跟党走、奋进新征程”主题手账创作活动 优秀奖0.2 分 （9）“凝心剧力，悦动青春”校园心理剧 校级二等奖 0.4</t>
  </si>
  <si>
    <t>（1）先进团支部 0.25分 （2）校话剧队队长 2分 （3）参加防电信诈骗研究生专场宣讲会0.2分 （4）学者面对面讲座 0.2 分（5）2022年11月2日食品大讲堂 0.2 分（6）林学与风景园林学院2023毕业晚会 0.2 （7）公共管理学院毕业晚会 0.2分 （8）“学习二十大、永远跟党走、奋进新征程”主题手账创作活动 优秀奖0.15 分 （9）“凝心剧力，悦动青春”校园心理剧 校级二等奖 0.4</t>
  </si>
  <si>
    <t>（1）实验技能创新大赛 0.2分 （2）专利辅导讲座 0.2</t>
  </si>
  <si>
    <t>（1）荧光夜跑 0.2分；（2）定向越野初赛 0.2（3）女子篮球选拔赛0.2（4）乒乓球选拔赛 0.2 （5）院运会提前赛 0.2 （6）大学生寒假社会实践 0.5</t>
  </si>
  <si>
    <t>学习二十大，永远跟党走 优秀奖0.15，院运会0.2</t>
  </si>
  <si>
    <t>周晓雯</t>
  </si>
  <si>
    <t xml:space="preserve">（1）2022-2023食品学院党委信息中心党建部负责人 3分
（2）2022-2023院级先进团支部成员  0.25分
（3）2022-2023食品学院五四红旗团支部成员 0.25分
（2）参与讲座：
线上防诈骗讲座  0.2分
心理健康讲座    0.2分  </t>
  </si>
  <si>
    <t>（1）参与2023食品学院综述大赛  0.2分</t>
  </si>
  <si>
    <t xml:space="preserve">（1）参与食品学院院运会女子三级跳远项目比赛  0.2分；
（2）参与食品学院女子篮球选拔赛  0.2分
（3）参与食品学院女子乒乓球选拔赛 0.2分
（4）参与华南农业大学定向越野初赛  0.2分
（5）参与华南农业大学趣味运动会  0.2分
（6）参与华南农业大学书法社“翰墨书正气，丹青展宏图”书法大赛 0.2分
（7）参与华南农业大学易班嘉年华定向越野活动  获一等奖  1分
（8）参与华南农业大学学生会“线上文体打卡活动”体育项目 0.2分
（9）参与华南农业大学学生会“线上文体打卡活动”音乐项目 0.2分
</t>
  </si>
  <si>
    <t xml:space="preserve">（1）参与食品学院院运会女子三级跳远项目比赛  0.2分；
（2）参与食品学院女子篮球选拔赛  0.2分
（3）参与食品学院女子乒乓球选拔赛 0.2分
（4）参与华南农业大学定向越野初赛  0.2分
（5）参与华南农业大学趣味运动会  0.2分
（6）参与华南农业大学书法社“翰墨书正气，丹青展宏图”书法大赛 0.2分
（7）参与华南农业大学易班嘉年华定向越野活动  获一等奖  1分
（8）参与华南农业大学学生会“线上文体打卡活动”体育项目 0.2分
</t>
  </si>
  <si>
    <t>参与华南农业大学学生会“线上文体打卡活动”重复了</t>
  </si>
  <si>
    <t>黄少杰</t>
  </si>
  <si>
    <t>15521272243</t>
  </si>
  <si>
    <r>
      <rPr>
        <sz val="11"/>
        <color rgb="FF000000"/>
        <rFont val="宋体"/>
        <charset val="134"/>
      </rPr>
      <t>(1)食品学院2021级硕士4班团支部获得华南农业大学“五四红旗团支部”称号 0.5分</t>
    </r>
    <r>
      <rPr>
        <sz val="10"/>
        <color rgb="FF000000"/>
        <rFont val="宋体"/>
        <charset val="134"/>
      </rPr>
      <t xml:space="preserve">
(2)2023年4月20日防电信网络诈骗宣讲会  0.2分
(3)2022年11月2日食品大讲堂 0.2分
(4)2022年11月27日心理健康讲座  0.2分
</t>
    </r>
    <r>
      <rPr>
        <sz val="10"/>
        <color rgb="FFFF0000"/>
        <rFont val="宋体"/>
        <charset val="134"/>
      </rPr>
      <t>(5)华南农业大学学生会主办的“线上文体打卡活动” 音乐打卡  0.2分
(6)华南农业大学学生会主办的“线上文体打卡活动” 体育打卡  0.2分</t>
    </r>
    <r>
      <rPr>
        <sz val="10"/>
        <color rgb="FF000000"/>
        <rFont val="宋体"/>
        <charset val="134"/>
      </rPr>
      <t xml:space="preserve">
(7)食品学院2021级硕士4班团支部获得“先进团支部”班级  0.25分</t>
    </r>
  </si>
  <si>
    <r>
      <rPr>
        <sz val="11"/>
        <color rgb="FFFF0000"/>
        <rFont val="宋体"/>
        <charset val="134"/>
      </rPr>
      <t>(1)食品学院2021级硕士4班团支部获得华南农业大学“五四红旗团支部”称号 0.5分</t>
    </r>
    <r>
      <rPr>
        <sz val="10"/>
        <color rgb="FF000000"/>
        <rFont val="宋体"/>
        <charset val="134"/>
      </rPr>
      <t xml:space="preserve">
(2)2023年4月20日防电信网络诈骗宣讲会  0.2分
(3)2022年11月2日食品大讲堂 0.2分
(4)2022年11月27日心理健康讲座  0.2分
</t>
    </r>
    <r>
      <rPr>
        <sz val="10"/>
        <color rgb="FFFF0000"/>
        <rFont val="宋体"/>
        <charset val="134"/>
      </rPr>
      <t>(5)华南农业大学学生会主办的“线上文体打卡活动” 音乐打卡  0.2分
(6)华南农业大学学生会主办的“线上文体打卡活动” 体育打卡  0.2分（同一活动）</t>
    </r>
    <r>
      <rPr>
        <sz val="10"/>
        <color rgb="FF000000"/>
        <rFont val="宋体"/>
        <charset val="134"/>
      </rPr>
      <t xml:space="preserve">
(7)食品学院2021级硕士4班团支部获得“先进团支部”班级  0.25分</t>
    </r>
  </si>
  <si>
    <r>
      <rPr>
        <sz val="11"/>
        <color rgb="FF000000"/>
        <rFont val="宋体"/>
        <charset val="134"/>
      </rPr>
      <t>(1)食品学院2021级硕士4班团支部获得华南农业大学“五四红旗团支部”称号 0.5分</t>
    </r>
    <r>
      <rPr>
        <sz val="10"/>
        <color rgb="FF000000"/>
        <rFont val="宋体"/>
        <charset val="134"/>
      </rPr>
      <t xml:space="preserve">
(2)2023年4月20日防电信网络诈骗宣讲会  0.2分
(3)2022年11月2日食品大讲堂 0.2分
(4)2022年11月27日心理健康讲座  0.2分
</t>
    </r>
    <r>
      <rPr>
        <sz val="10"/>
        <color rgb="FFFF0000"/>
        <rFont val="宋体"/>
        <charset val="134"/>
      </rPr>
      <t>(5)华南农业大学学生会主办的“线上文体打卡活动” 音乐打体育打卡  0.2分</t>
    </r>
    <r>
      <rPr>
        <sz val="10"/>
        <color rgb="FF000000"/>
        <rFont val="宋体"/>
        <charset val="134"/>
      </rPr>
      <t xml:space="preserve">
(6)食品学院2021级硕士4班团支部获得“先进团支部”班级  0.25分</t>
    </r>
  </si>
  <si>
    <r>
      <rPr>
        <sz val="11"/>
        <color rgb="FF000000"/>
        <rFont val="宋体"/>
        <charset val="134"/>
      </rPr>
      <t>（1）2022年12月14日广东农产品加工产业发展现状与趋势讲座 0.2分</t>
    </r>
    <r>
      <rPr>
        <sz val="10"/>
        <color rgb="FF000000"/>
        <rFont val="宋体"/>
        <charset val="134"/>
      </rPr>
      <t xml:space="preserve">
（2）食品学院“第三届研究生学术论坛”比赛 二等奖 1.2分
（3）</t>
    </r>
    <r>
      <rPr>
        <sz val="10"/>
        <color rgb="FFFF0000"/>
        <rFont val="宋体"/>
        <charset val="134"/>
      </rPr>
      <t>第十二届中国创新创业大赛 市优秀奖 0.6分</t>
    </r>
  </si>
  <si>
    <r>
      <rPr>
        <sz val="11"/>
        <color rgb="FFFF0000"/>
        <rFont val="宋体"/>
        <charset val="134"/>
      </rPr>
      <t>（1）2022年12月14日广东农产品加工产业发展现状与趋势讲座 0.2分</t>
    </r>
    <r>
      <rPr>
        <sz val="10"/>
        <color rgb="FF000000"/>
        <rFont val="宋体"/>
        <charset val="134"/>
      </rPr>
      <t xml:space="preserve">
（2）食品学院“第三届研究生学术论坛”比赛 二等奖 1.2分
</t>
    </r>
  </si>
  <si>
    <t>(1)食品学院院运会 引体向上项目第十名，启林南运动场地点  0.2分
(2)食品学院院运会 铅球项目第五名，启林南运动场地点  0.6分
(3)食品学院水运会 男子50米仰泳第四名，泰山游泳场 0.7分
(4)食品学院水运会 4×50米接力第三名，泰山游泳场 0.8分
(5)食品学院男子篮球选拔 0.2分
校趣味运动会 0.2分</t>
  </si>
  <si>
    <t>(1)食品学院院运会 引体向上项目第十名，启林南运动场地点  0.2分
(2)食品学院院运会 铅球项目第五名，启林南运动场地点  0.6分
(3)食品学院水运会 男子50米仰泳第四名，泰山游泳场 0.7分
(4)食品学院水运会 4×50米接力第三名，泰山游泳场 0.8分
(5)食品学院男子篮球选拔 0.2分；（6）校趣味运动会 0.2分；同一次活动（院运会）只加一次获奖分</t>
  </si>
  <si>
    <t>打卡的体育与音乐是同属于一个活动只加一次分；创新大赛的成果不属于华南农业大学</t>
  </si>
  <si>
    <t>蔡赐美</t>
  </si>
  <si>
    <t>胡文锋</t>
  </si>
  <si>
    <r>
      <rPr>
        <sz val="11"/>
        <color theme="1"/>
        <rFont val="宋体"/>
        <charset val="134"/>
      </rPr>
      <t>(1)21</t>
    </r>
    <r>
      <rPr>
        <sz val="11"/>
        <color theme="1"/>
        <rFont val="宋体"/>
        <charset val="134"/>
      </rPr>
      <t>级硕士</t>
    </r>
    <r>
      <rPr>
        <sz val="11"/>
        <color theme="1"/>
        <rFont val="宋体"/>
        <charset val="134"/>
      </rPr>
      <t>5</t>
    </r>
    <r>
      <rPr>
        <sz val="11"/>
        <color theme="1"/>
        <rFont val="宋体"/>
        <charset val="134"/>
      </rPr>
      <t>班班长</t>
    </r>
    <r>
      <rPr>
        <sz val="11"/>
        <color theme="1"/>
        <rFont val="宋体"/>
        <charset val="134"/>
      </rPr>
      <t xml:space="preserve"> 3</t>
    </r>
    <r>
      <rPr>
        <sz val="11"/>
        <color theme="1"/>
        <rFont val="宋体"/>
        <charset val="134"/>
      </rPr>
      <t>分</t>
    </r>
    <r>
      <rPr>
        <sz val="11"/>
        <color theme="1"/>
        <rFont val="宋体"/>
        <charset val="134"/>
      </rPr>
      <t xml:space="preserve">
(2)</t>
    </r>
    <r>
      <rPr>
        <sz val="11"/>
        <color theme="1"/>
        <rFont val="宋体"/>
        <charset val="134"/>
      </rPr>
      <t>华南农业大学第三十二次研究生代表大会代表团</t>
    </r>
    <r>
      <rPr>
        <sz val="11"/>
        <color theme="1"/>
        <rFont val="宋体"/>
        <charset val="134"/>
      </rPr>
      <t xml:space="preserve"> 0.2</t>
    </r>
    <r>
      <rPr>
        <sz val="11"/>
        <color theme="1"/>
        <rFont val="宋体"/>
        <charset val="134"/>
      </rPr>
      <t>分</t>
    </r>
    <r>
      <rPr>
        <sz val="11"/>
        <color theme="1"/>
        <rFont val="宋体"/>
        <charset val="134"/>
      </rPr>
      <t xml:space="preserve">
(3)“</t>
    </r>
    <r>
      <rPr>
        <sz val="11"/>
        <color theme="1"/>
        <rFont val="宋体"/>
        <charset val="134"/>
      </rPr>
      <t>先进团支部</t>
    </r>
    <r>
      <rPr>
        <sz val="11"/>
        <color theme="1"/>
        <rFont val="宋体"/>
        <charset val="134"/>
      </rPr>
      <t>” 0.25</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</si>
  <si>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）食品学院综述大赛参与分</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t>
    </r>
    <r>
      <rPr>
        <sz val="11"/>
        <color theme="1"/>
        <rFont val="宋体"/>
        <charset val="134"/>
      </rPr>
      <t>3.15</t>
    </r>
    <r>
      <rPr>
        <sz val="11"/>
        <color theme="1"/>
        <rFont val="宋体"/>
        <charset val="134"/>
      </rPr>
      <t>学者面对面讲座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t>
    </r>
    <r>
      <rPr>
        <sz val="11"/>
        <color theme="1"/>
        <rFont val="宋体"/>
        <charset val="134"/>
      </rPr>
      <t xml:space="preserve">3.30 </t>
    </r>
    <r>
      <rPr>
        <sz val="11"/>
        <color theme="1"/>
        <rFont val="宋体"/>
        <charset val="134"/>
      </rPr>
      <t>学者面对面讲座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4</t>
    </r>
    <r>
      <rPr>
        <sz val="11"/>
        <color theme="1"/>
        <rFont val="宋体"/>
        <charset val="134"/>
      </rPr>
      <t>）</t>
    </r>
    <r>
      <rPr>
        <sz val="11"/>
        <color theme="1"/>
        <rFont val="宋体"/>
        <charset val="134"/>
      </rPr>
      <t xml:space="preserve">11.02 </t>
    </r>
    <r>
      <rPr>
        <sz val="11"/>
        <color theme="1"/>
        <rFont val="宋体"/>
        <charset val="134"/>
      </rPr>
      <t>食品大讲堂</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5</t>
    </r>
    <r>
      <rPr>
        <sz val="11"/>
        <color theme="1"/>
        <rFont val="宋体"/>
        <charset val="134"/>
      </rPr>
      <t>）</t>
    </r>
    <r>
      <rPr>
        <sz val="11"/>
        <color theme="1"/>
        <rFont val="宋体"/>
        <charset val="134"/>
      </rPr>
      <t xml:space="preserve">11.10 </t>
    </r>
    <r>
      <rPr>
        <sz val="11"/>
        <color theme="1"/>
        <rFont val="宋体"/>
        <charset val="134"/>
      </rPr>
      <t>专利辅导讲座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6</t>
    </r>
    <r>
      <rPr>
        <sz val="11"/>
        <color theme="1"/>
        <rFont val="宋体"/>
        <charset val="134"/>
      </rPr>
      <t>）</t>
    </r>
    <r>
      <rPr>
        <sz val="11"/>
        <color theme="1"/>
        <rFont val="宋体"/>
        <charset val="134"/>
      </rPr>
      <t xml:space="preserve">11.27 </t>
    </r>
    <r>
      <rPr>
        <sz val="11"/>
        <color theme="1"/>
        <rFont val="宋体"/>
        <charset val="134"/>
      </rPr>
      <t>心理健康讲座</t>
    </r>
    <r>
      <rPr>
        <sz val="11"/>
        <color theme="1"/>
        <rFont val="宋体"/>
        <charset val="134"/>
      </rPr>
      <t xml:space="preserve"> 0.2</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</si>
  <si>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）食品学院院运会女子仰卧起坐</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）定向越野参与分</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t>
    </r>
    <r>
      <rPr>
        <sz val="11"/>
        <color theme="1"/>
        <rFont val="宋体"/>
        <charset val="134"/>
      </rPr>
      <t>2022</t>
    </r>
    <r>
      <rPr>
        <sz val="11"/>
        <color theme="1"/>
        <rFont val="宋体"/>
        <charset val="134"/>
      </rPr>
      <t>女子篮球选拔赛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4</t>
    </r>
    <r>
      <rPr>
        <sz val="11"/>
        <color theme="1"/>
        <rFont val="宋体"/>
        <charset val="134"/>
      </rPr>
      <t>）</t>
    </r>
    <r>
      <rPr>
        <sz val="11"/>
        <color theme="1"/>
        <rFont val="宋体"/>
        <charset val="134"/>
      </rPr>
      <t>2022</t>
    </r>
    <r>
      <rPr>
        <sz val="11"/>
        <color theme="1"/>
        <rFont val="宋体"/>
        <charset val="134"/>
      </rPr>
      <t>乒乓球选拔赛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5</t>
    </r>
    <r>
      <rPr>
        <sz val="11"/>
        <color theme="1"/>
        <rFont val="宋体"/>
        <charset val="134"/>
      </rPr>
      <t>）</t>
    </r>
    <r>
      <rPr>
        <sz val="11"/>
        <color theme="1"/>
        <rFont val="宋体"/>
        <charset val="134"/>
      </rPr>
      <t>“</t>
    </r>
    <r>
      <rPr>
        <sz val="11"/>
        <color theme="1"/>
        <rFont val="宋体"/>
        <charset val="134"/>
      </rPr>
      <t>线上文体打卡活动</t>
    </r>
    <r>
      <rPr>
        <sz val="11"/>
        <color theme="1"/>
        <rFont val="宋体"/>
        <charset val="134"/>
      </rPr>
      <t>”</t>
    </r>
    <r>
      <rPr>
        <sz val="11"/>
        <color theme="1"/>
        <rFont val="宋体"/>
        <charset val="134"/>
      </rPr>
      <t>音乐打卡</t>
    </r>
    <r>
      <rPr>
        <sz val="11"/>
        <color theme="1"/>
        <rFont val="宋体"/>
        <charset val="134"/>
      </rPr>
      <t xml:space="preserve"> 0.2</t>
    </r>
    <r>
      <rPr>
        <sz val="11"/>
        <color theme="1"/>
        <rFont val="宋体"/>
        <charset val="134"/>
      </rPr>
      <t>分</t>
    </r>
  </si>
  <si>
    <t>邹锦成</t>
  </si>
  <si>
    <t>15626142176</t>
  </si>
  <si>
    <t>（1）食品学院第12届综述大赛参与 0.2分
（2）2023.6.8研究生学术论坛决赛讲座 0.2
（3）2022年实验技能创新大赛 0.2
（4） 2022.12.14广东农产品加工产业发展现状与趋势讲座名单的公示 0.2分</t>
  </si>
  <si>
    <t>（1）2022年食品学院院运会提前赛引体向上第7名 0.4分
（2）2022年乒乓球选拔赛 0.2分
（3）2022年男子篮球选拔赛 0.2分
（4）2022年定向越野初赛团体赛 0.2分
（5）2023年食品学院院水运会男子仰泳第3名 0.8分
（6）2023年食品学院院水运会男子自由泳第4名 0.7分
（7）2023年趣味运动会 0.2分</t>
  </si>
  <si>
    <t>刘玲</t>
  </si>
  <si>
    <t>徐学锋</t>
  </si>
  <si>
    <t>（1）防电信网络诈骗宣讲会0.2分 （2）院级优秀团支部 0.25分
 （3）“学习二十大、永远跟党走、奋进新征程”主题手账创作活动三等奖 0.2分
（4）“红旗团委”工作人员 0.25分   （5）食品学院组织部负责人 3分
（6）四院联合心理知识竞赛 0.2分</t>
  </si>
  <si>
    <t>食品学院第十二届综述大赛</t>
  </si>
  <si>
    <r>
      <rPr>
        <sz val="11"/>
        <color rgb="FF000000"/>
        <rFont val="宋体"/>
        <charset val="134"/>
      </rPr>
      <t>（</t>
    </r>
    <r>
      <rPr>
        <sz val="10.5"/>
        <color rgb="FF000000"/>
        <rFont val="宋体"/>
        <charset val="134"/>
      </rPr>
      <t>1）女子篮球选拔赛 0.2分  （2）乒乓球选拔赛 0.2分    （3）易班嘉年华定向越野 0.2     （4）荧光夜跑 0.2分（5）超级迷宫定向越野0.2分</t>
    </r>
  </si>
  <si>
    <r>
      <rPr>
        <sz val="11"/>
        <color rgb="FFFF0000"/>
        <rFont val="宋体"/>
        <charset val="134"/>
      </rPr>
      <t>（</t>
    </r>
    <r>
      <rPr>
        <sz val="10.5"/>
        <color rgb="FF000000"/>
        <rFont val="宋体"/>
        <charset val="134"/>
      </rPr>
      <t>1）女子篮球选拔赛 0.2分  （2）乒乓球选拔赛 0.2分    （3）易班嘉年华定向越野 0.2     （4）荧光夜跑 0.2分（5）超级迷宫定向越野0.2分</t>
    </r>
  </si>
  <si>
    <t>农产品加工属于学术讲座，食品安全科普大赛缺获奖材料</t>
  </si>
  <si>
    <t>陈斗艺</t>
  </si>
  <si>
    <t>（1）五四红旗团支部 0.5分 （2）食品学院先进团支部0.25分（3）班级宣传委员2分（4）助理班主任1分（5）电信防诈骗宣讲0.2分（6）线上文体打卡0.2分</t>
  </si>
  <si>
    <t>第二项职务加1半分</t>
  </si>
  <si>
    <t>（2）专利辅导讲座 0.2分；（3）广东农产品加工产业发展现状与趋势讲座 0.2分；</t>
  </si>
  <si>
    <t>（1）食品学院院运会参与女子三级跳项目，时间2022年，0.2分（2）定向越野积分赛 0.2分（3）乒乓球选拔赛 0.2分</t>
  </si>
  <si>
    <t>高亚晖</t>
  </si>
  <si>
    <t>（1）班级先进团支部 0.25分
（2）食品质量与安全研究生第二党支部组织委员 2分 
（3）2022-2023学年度第一学期参加华南农业大学红十字会“共抗艾滋，共享健康”线上讲座 0.2分
（4）4.20参加防电信诈骗网络宣讲会 0.2分
（5）参加11.2食品大讲堂讲座 0.2分
（6）参加11.27心理健康讲座 0.2分
（7）2022-2023华南农业大学共青团先进集体0.2分</t>
  </si>
  <si>
    <r>
      <rPr>
        <sz val="11"/>
        <color rgb="FFFF0000"/>
        <rFont val="宋体"/>
        <charset val="134"/>
      </rPr>
      <t xml:space="preserve">（1）班级先进团支部 0.25分
（2）食品质量与安全研究生第二党支部组织委员 2分 
（3）2022-2023学年度第一学期参加华南农业大学红十字会“共抗艾滋，共享健康”线上讲座 0.2分
（4）4.20参加防电信诈骗网络宣讲会 0.2分
</t>
    </r>
    <r>
      <rPr>
        <strike/>
        <sz val="11"/>
        <color rgb="FFFF0000"/>
        <rFont val="宋体"/>
        <charset val="134"/>
      </rPr>
      <t>（5）参加11.2食品大讲堂讲座 0.2分</t>
    </r>
    <r>
      <rPr>
        <sz val="11"/>
        <color rgb="FF000000"/>
        <rFont val="宋体"/>
        <charset val="134"/>
      </rPr>
      <t xml:space="preserve">
（6）参加11.27心理健康讲座 0.2分
（7）2022-2023华南农业大学共青团先进集体0.2分</t>
    </r>
  </si>
  <si>
    <r>
      <rPr>
        <sz val="11"/>
        <color rgb="FF000000"/>
        <rFont val="宋体"/>
        <charset val="134"/>
      </rPr>
      <t>（1）班级先进团支部 0.25分
（2）食品质量与安全研究生第二党支部组织委员 2分 
（3）2022-2023学年度第一学期参加华南农业大学红十字会“共抗艾滋，共享健康”线上讲座 0.2分
（4）4.20参加防电信诈骗网络宣讲会 0.2分（5）食品大讲堂0.2（6</t>
    </r>
    <r>
      <rPr>
        <strike/>
        <sz val="11"/>
        <color rgb="FFFF0000"/>
        <rFont val="宋体"/>
        <charset val="134"/>
      </rPr>
      <t>）参加11.2食品大讲堂讲座 0.2分</t>
    </r>
  </si>
  <si>
    <t>（1）参加6.8研究生学术论坛决赛 0.2分
(2)参加第17期食品大讲堂讲座0.2分
(3)参加广东农产品加工产业发展现状与趋势讲座 0.2分
（4）参加专利辅导讲座 0.2分</t>
  </si>
  <si>
    <r>
      <rPr>
        <sz val="11"/>
        <color rgb="FFFF0000"/>
        <rFont val="宋体"/>
        <charset val="134"/>
      </rPr>
      <t>（1）参加6.8研究生学术论坛决赛 0.2分
(2)参加第17期食品大讲堂讲座0.2分
(3)参加广东农产品加工产业发展现状与趋势讲座 0.2分
（4）参加专利辅导讲座 0.2分（5）参加11.2食品大讲堂讲座 0.2分。</t>
    </r>
    <r>
      <rPr>
        <b/>
        <sz val="11"/>
        <color rgb="FFFF0000"/>
        <rFont val="宋体"/>
        <charset val="134"/>
      </rPr>
      <t>（缺席讲座扣0.2）</t>
    </r>
  </si>
  <si>
    <r>
      <rPr>
        <sz val="11"/>
        <color rgb="FFFF0000"/>
        <rFont val="宋体"/>
        <charset val="134"/>
      </rPr>
      <t>（1）参加6.8研究生学术论坛决赛 0.2分
(2)参加第17期食品大讲堂讲座0.2分
(3)参加广东农产品加工产业发展现状与趋势讲座 0.2分
（4）参加专利辅导讲座 0.2分（5）参加11.2食品大讲堂讲座 0.2分。</t>
    </r>
    <r>
      <rPr>
        <b/>
        <sz val="11"/>
        <rFont val="宋体"/>
        <charset val="134"/>
      </rPr>
      <t>（缺席讲座扣0.2）</t>
    </r>
  </si>
  <si>
    <t>(1)参加食品学院研究生男子篮球选拔赛 0.2分
(2) 参加食品学院研究生乒乓球选拔 0.2分
（3）食品学院院运会参与，男子引体向上，0.2分
（4）参加华南农业大学第二期荧光夜跑，0.2分
（5）参加院定向越野男子积分赛，0.2分
（6）食品学院院运会参与，男子5000米，0.2分
（7）参加第二届夜间超级迷宫定向赛男子组 0.2分</t>
  </si>
  <si>
    <r>
      <rPr>
        <sz val="11"/>
        <color rgb="FFFF0000"/>
        <rFont val="宋体"/>
        <charset val="134"/>
      </rPr>
      <t xml:space="preserve">(1)参加食品学院研究生男子篮球选拔赛 0.2分
(2) 参加食品学院研究生乒乓球选拔 0.2分
（3）食品学院院运会参与，男子引体向上，0.2分
（4）参加华南农业大学第二期荧光夜跑，0.2分
（5）参加院定向越野男子积分赛，0.2分
</t>
    </r>
    <r>
      <rPr>
        <strike/>
        <sz val="11"/>
        <color rgb="FFFF0000"/>
        <rFont val="宋体"/>
        <charset val="134"/>
      </rPr>
      <t>（6）食品学院院运会参与，男子5000米，0.2分</t>
    </r>
    <r>
      <rPr>
        <sz val="11"/>
        <color rgb="FFFF0000"/>
        <rFont val="宋体"/>
        <charset val="134"/>
      </rPr>
      <t>（同一比赛只算一次参与分）</t>
    </r>
    <r>
      <rPr>
        <sz val="11"/>
        <color rgb="FF000000"/>
        <rFont val="宋体"/>
        <charset val="134"/>
      </rPr>
      <t xml:space="preserve">
（7）参加第二届夜间超级迷宫定向赛男子组 0.2分</t>
    </r>
  </si>
  <si>
    <t>白朔萌</t>
  </si>
  <si>
    <t xml:space="preserve">（1）先进团支部 0.25分
（2）班级心理委员 2分
（3）“学习二十大，永远跟党走”手抄报创作三等奖  0.3分
（4）第二期夜间定向迷宫比赛  0.2分
（5）2023.4.20日防电信网络诈骗研究生专场宣讲会  0.2分
</t>
  </si>
  <si>
    <t xml:space="preserve">（1）先进团支部 0.25分
（2）班级心理委员 2分
（3）“学习二十大，永远跟党走”手抄报创作三等奖  0.2分
（5）2023.4.20日防电信网络诈骗研究生专场宣讲会  0.2分
</t>
  </si>
  <si>
    <t>（1） 参加2022年食品学院实验技能创新大赛 0.2分
（2）参与2022年华南农业大学“丁颖杯”发明创意大赛    0.2分</t>
  </si>
  <si>
    <t>（1） 参加2022年食品学院实验技能创新大赛 0.2分
（2）参与2022年华南农业大学“丁颖杯”发明创意大赛   0.2分</t>
  </si>
  <si>
    <t xml:space="preserve">（1）2022年食品学院篮球选拔赛           0.2分
（2）2022年食品学院乒乓球选拔赛         0.2分
（3）水运会混合自由泳4*50米接力第一名   1分
（4）参与第六十五届田径运动会定向运动选拔赛积分赛 0.2分
（5）第二期荧光夜跑                    0.2分
</t>
  </si>
  <si>
    <t>（1）2022年食品学院篮球选拔赛           0.2分
（2）2022年食品学院乒乓球选拔赛         0.2分
（3）水运会混合自由泳4*50米接力第一名   1分
（4）参与第六十五届田径运动会定向运动选拔赛积分赛 0.2分
（5）第二期荧光夜跑                    0.2分
（6）第二期夜间定向迷宫0.2</t>
  </si>
  <si>
    <t>项目位置问题，分数无误</t>
  </si>
  <si>
    <t>宋玉</t>
  </si>
  <si>
    <t>（1）食品学院先进团支部 0.25分 （2）校艺术团队长 2分 （3）集体活动分：①材能学院、林学与风景园林学院、人文与法学学院、生命科学学院毕业晚会 0.8分；②参与电信网络诈骗讲座 0.2分；③四院联合心理知识竞赛 0.2分；④线上宿舍打卡 0.2分；⑤易班党二十大精神知识竞赛参与 0.2分；（4）思想文化类竞赛活动：①林学与风景园林学业毕业晚会第四名 0.2分</t>
  </si>
  <si>
    <t>（1）食品学院第12届综述大赛参与 0.2分；（2）参与参与12.14农产品加工学术讲座 0.2分（3）参与6.6食品大讲堂第十七期讲座 0.2分</t>
  </si>
  <si>
    <r>
      <rPr>
        <sz val="12"/>
        <color rgb="FF000000"/>
        <rFont val="宋体"/>
        <charset val="134"/>
      </rPr>
      <t>（1）参与食品学院院运会立定跳远、铅球项目比赛</t>
    </r>
    <r>
      <rPr>
        <sz val="10.5"/>
        <color rgb="FF000000"/>
        <rFont val="宋体"/>
        <charset val="134"/>
      </rPr>
      <t> </t>
    </r>
    <r>
      <rPr>
        <sz val="12"/>
        <color rgb="FF000000"/>
        <rFont val="宋体"/>
        <charset val="134"/>
      </rPr>
      <t> 0.4分；（2）参与定向越野比赛  0.2分；（3）参与乒乓球、篮球选拔赛  0.4分；（4）参与趣味运动会  0.2分；（5）参与荧光夜跑  0.2分 </t>
    </r>
  </si>
  <si>
    <r>
      <rPr>
        <sz val="12"/>
        <color rgb="FF000000"/>
        <rFont val="宋体"/>
        <charset val="134"/>
      </rPr>
      <t>（1）参与食品学院院运会立定跳远、铅球项目比赛</t>
    </r>
    <r>
      <rPr>
        <sz val="10.5"/>
        <color rgb="FF000000"/>
        <rFont val="宋体"/>
        <charset val="134"/>
      </rPr>
      <t> </t>
    </r>
    <r>
      <rPr>
        <sz val="12"/>
        <color rgb="FF000000"/>
        <rFont val="宋体"/>
        <charset val="134"/>
      </rPr>
      <t> 0.2分（</t>
    </r>
    <r>
      <rPr>
        <b/>
        <sz val="12"/>
        <color rgb="FFFF0000"/>
        <rFont val="宋体"/>
        <charset val="134"/>
      </rPr>
      <t>同类项目只加一次</t>
    </r>
    <r>
      <rPr>
        <sz val="12"/>
        <color rgb="FF000000"/>
        <rFont val="宋体"/>
        <charset val="134"/>
      </rPr>
      <t>）；（2）参与定向越野比赛  0.2分；（3）参与乒乓球、篮球选拔赛  0.4分；（4）参与趣味运动会  0.2分；（5）参与荧光夜跑  0.2分 </t>
    </r>
  </si>
  <si>
    <t>李小红</t>
  </si>
  <si>
    <t>林捷</t>
  </si>
  <si>
    <t>1.中文核心期刊 鸡油二次分提工艺优化及其对脂肪酸组成的影响（中国油脂）2023年8月</t>
  </si>
  <si>
    <t>1.中文核心期刊 鸡油二次分提工艺优化及其对脂肪酸组成的影响（中国油脂）2023年8月(其他核心5分）</t>
  </si>
  <si>
    <t>李明霞</t>
  </si>
  <si>
    <t>18407747040</t>
  </si>
  <si>
    <t>吴绍宗</t>
  </si>
  <si>
    <t xml:space="preserve">（1）班级宣传委员 2分 
（2）2022级硕士6班助班 2分（第二职务为1分） 
（3）食品学院研究生青年大学习“先进团支部” 0.25分 
（4）校级“五四红旗团支部”0.5分 
</t>
  </si>
  <si>
    <t xml:space="preserve">（1）参与食品学院第十二届综述大赛0.2分
（2）参与 2022 年11月10⽇专利辅导讲座 0.2分
</t>
  </si>
  <si>
    <t xml:space="preserve">（1）参与食品学院院级女子篮球选拔赛 0.2 分
（2）参与食品学院乒乓球选拔赛 0.2分
（3）参与食品学院院运会女子立定跳远 0.2分
（4）参与易班嘉年华定向越野活动 0.2分
</t>
  </si>
  <si>
    <t>黄思若</t>
  </si>
  <si>
    <t>李向梅</t>
  </si>
  <si>
    <t xml:space="preserve">
（2）班级宣传委员 2分 
（3）食管理委员会“光盘行动”有奖竞答 0.2分
（4）电信诈骗宣讲讲座 0.2分
（5）学代会候选人 0.2分
（6）食品大讲堂十三期 0.2分
（7）研究生学术论坛 0.2分
（8）专利辅导讲座 0.2分
（9）农产品加工讲座 0.2分
（10）“创客杯”铜奖 0.8分
（11）先进团支部 0.25分
</t>
  </si>
  <si>
    <t xml:space="preserve">
（2）班级宣传委员 2分 
（3）食管理委员会“光盘行动”有奖竞答 0.2分
（4）电信诈骗宣讲讲座 0.2分
（5）学代会候选人 0.2分
（6）食品大讲堂十三期 0.2分
（7）研究生学术论坛 0.2分
（11）先进团支部 0.25分
</t>
  </si>
  <si>
    <t xml:space="preserve">（1）SCI 1区（标题Robust and bioaffinity-enhanced nanocarrier based immunochromatographic assay with simplified sample preparation for pentachlorophenol sodium in animal tissues，期刊名Talanta，接收年月2023.9，作者排序第1） 30分  ；（2） 研究生学术论坛 0.2分
（3） 食品大讲堂十七期 0.2分学者面对面讲座 0.2分
</t>
  </si>
  <si>
    <t>（2） 研究生学术论坛 0.2分
（3） 食品大讲堂十七期 0.2分学者面对面讲座 0.2分</t>
  </si>
  <si>
    <t>（2） 研究生学术论坛 0.2分
（3） 食品大讲堂十七期 0.2分学者面对面讲座 0.2分（3）创客杯铜奖0.8    （4）专利辅导讲座0.2  （5）农产品加工讲座0.2</t>
  </si>
  <si>
    <r>
      <rPr>
        <sz val="11"/>
        <color rgb="FF000000"/>
        <rFont val="宋体"/>
        <charset val="134"/>
      </rPr>
      <t xml:space="preserve">（1） 参与食品学院院运会女子跳远项目比赛 0.2分；
（2） 参与食品学院研究生女子篮球选拔赛 0.2分；
（3） 参与食品学院研究生乒乓球球队选拔赛 0.2分；
（4） 参与研究生趣味运动会 0.2分；
（5） 参与第六十五届田径运动会定向运动选拔赛积分赛 0.2分；
</t>
    </r>
    <r>
      <rPr>
        <sz val="11"/>
        <color rgb="FFFF0000"/>
        <rFont val="宋体"/>
        <charset val="134"/>
      </rPr>
      <t>（6）校学生会“线上文体打卡”活动0。2分</t>
    </r>
  </si>
  <si>
    <t xml:space="preserve">（1） 参与食品学院院运会女子跳远项目比赛 0.2分；
（2） 参与食品学院研究生女子篮球选拔赛 0.2分；
（3） 参与食品学院研究生乒乓球球队选拔赛 0.2分；
（4） 参与研究生趣味运动会 0.2分；
（5） 参与第六十五届田径运动会定向运动选拔赛积分赛 0.2分；
</t>
  </si>
  <si>
    <t>薛建邦</t>
  </si>
  <si>
    <t>莫美华</t>
  </si>
  <si>
    <t xml:space="preserve">(1) 班级心理委员 2分 
(2) 食品学院2021级硕士8班先进团支部0.25分
(3) 2023年3月15日 学者面对面 集体活动0.2分
(4) 2023年3月30日 学者面对面 集体活动0.2分
(5) 2023年4月20日 防电信诈骗讲座 集体活动0.2分
(6) 2022年末 校学生会线上音乐打卡活动 0.2分
(7) 2022年末 校学生会线上体育打卡活动 0.2分
</t>
  </si>
  <si>
    <r>
      <rPr>
        <sz val="11"/>
        <color rgb="FF000000"/>
        <rFont val="宋体"/>
        <charset val="134"/>
      </rPr>
      <t xml:space="preserve">(1) 班级心理委员 2分 
(2) 食品学院2021级硕士8班先进团支部0.25分
(3) 2023年3月15日 学者面对面 集体活动0.2分
(4) 2023年3月30日 学者面对面 集体活动0.2分
(5) 2023年4月20日 防电信诈骗讲座 集体活动0.2分
(6) 2022年末 校学生会线上音乐打卡活动 0.2分 </t>
    </r>
    <r>
      <rPr>
        <sz val="11"/>
        <color rgb="FFFF0000"/>
        <rFont val="宋体"/>
        <charset val="134"/>
      </rPr>
      <t>（体育与音乐重复加分）</t>
    </r>
    <r>
      <rPr>
        <sz val="11"/>
        <color rgb="FF000000"/>
        <rFont val="宋体"/>
        <charset val="134"/>
      </rPr>
      <t xml:space="preserve">
</t>
    </r>
  </si>
  <si>
    <t xml:space="preserve">(1) 12.14农产品加工学术讲座 0.2分
(2) 2022年11月27日心理健康讲座 0.2分
(3) 参与2023年4月第十二届综述大赛 0.2分
</t>
  </si>
  <si>
    <t xml:space="preserve">(1) 2022年定向越野百米赛院级赛第一名 1分
(2) 2022年定向越野百米赛校级赛参与（经由学院选拔） 0.3分
(3) 2022年食品学院院运会男子立定跳远参与 0.2分
</t>
  </si>
  <si>
    <r>
      <rPr>
        <sz val="11"/>
        <color rgb="FF000000"/>
        <rFont val="宋体"/>
        <charset val="134"/>
      </rPr>
      <t xml:space="preserve">(1) 2022年定向越野百米赛院级赛第一名 1分
</t>
    </r>
    <r>
      <rPr>
        <b/>
        <sz val="11"/>
        <color rgb="FFFF0000"/>
        <rFont val="宋体"/>
        <charset val="134"/>
      </rPr>
      <t>(2) 2022年定向越野百米赛校级赛参与（经由学院选拔）与（1）重复加分，同类活动重复加分，见细则</t>
    </r>
    <r>
      <rPr>
        <sz val="11"/>
        <color rgb="FF000000"/>
        <rFont val="宋体"/>
        <charset val="134"/>
      </rPr>
      <t xml:space="preserve">
(3) 2022年食品学院院运会男子立定跳远参与 0.2分
</t>
    </r>
  </si>
  <si>
    <t>杨湧</t>
  </si>
  <si>
    <t>13249158482</t>
  </si>
  <si>
    <t>（1）院级优秀团员 1分
（2）校级五四红旗团支部 0.5分
（3）先进团支部 0.25分
（4）助理班主任 2分
（5）心理健康讲座 0.2分
（6）防电信网络诈骗宣讲会 0.2分</t>
  </si>
  <si>
    <t>（1）专利辅导讲座 0.2分</t>
  </si>
  <si>
    <t>（1）院运会男子100米 0.2分
（2）定向越野团队赛 0.2分</t>
  </si>
  <si>
    <t>唐碧琪</t>
  </si>
  <si>
    <t>吕慕雯</t>
  </si>
  <si>
    <t>(1)先进团支部 0.25分
(2)五四红旗团支部 0.5分</t>
  </si>
  <si>
    <t>（1）专利加分 4分</t>
  </si>
  <si>
    <t>周启泽</t>
  </si>
  <si>
    <t>（1）食品大讲堂 0.2分
（2）心理健康讲座 0.2分
（3）学者面对面 0.2分 
（4）先进团支部 0.25分 
（5）五四红旗团支部 0.5分 
（6）四院联合心理知识竞赛活动 0.2分 
（7）智行杯 0.2分 (8)防电信网络诈骗 0.2分</t>
  </si>
  <si>
    <t>非学术讲座达到上限</t>
  </si>
  <si>
    <t>（1）专利辅导讲座 0.2分
（2）第十二届综述大赛 0.2分
（3）合理膳食健康人生讲座 0.2分 
（4）食品大讲堂第十七期讲座 0.2分
（5）研究生学术论坛决赛 0.2分 
（6）广东农产品加工产业发展现状与趋势 0.2分</t>
  </si>
  <si>
    <t>（1）线上文体打卡活动 0.2分 
（2）第二期荧光夜跑 0.2分
（3）定向越野初赛 0.2分   
（4）研究生乒乓球选拔赛 0.2分
（5）院运会提前赛女子仰卧起坐 0.2分 
（6）易班定向越野 1分 (7) 第二期研究生荧光夜跑 0.2分</t>
  </si>
  <si>
    <t>线上文体活动打卡是集体活动类</t>
  </si>
  <si>
    <t>葛林丽</t>
  </si>
  <si>
    <t>18128058385</t>
  </si>
  <si>
    <t>张钦发</t>
  </si>
  <si>
    <r>
      <rPr>
        <sz val="11"/>
        <color rgb="FF000000"/>
        <rFont val="宋体"/>
        <charset val="134"/>
      </rPr>
      <t>（1）所在班级团支部获 华南农业大学“五四红旗团支部”    0.5分
（2）所在班级评为“先进团支部”  0.25分
（3）</t>
    </r>
    <r>
      <rPr>
        <sz val="10"/>
        <color rgb="FFFF0000"/>
        <rFont val="宋体"/>
        <charset val="134"/>
      </rPr>
      <t>所在宿舍被评为“优秀宿舍”  0.2分</t>
    </r>
    <r>
      <rPr>
        <sz val="10"/>
        <rFont val="宋体"/>
        <charset val="134"/>
      </rPr>
      <t xml:space="preserve">
</t>
    </r>
    <r>
      <rPr>
        <sz val="10"/>
        <color rgb="FFFF0000"/>
        <rFont val="宋体"/>
        <charset val="134"/>
      </rPr>
      <t>（4）第95期督导员   0.5分</t>
    </r>
    <r>
      <rPr>
        <sz val="10"/>
        <rFont val="宋体"/>
        <charset val="134"/>
      </rPr>
      <t xml:space="preserve">
（5）2022年11月2日食品大讲堂  0.2分
（6）2023年3月15日 学者面对面
0.2分
（7）2023年4月20日防电信诈骗讲座  0.2分
</t>
    </r>
    <r>
      <rPr>
        <sz val="10"/>
        <color rgb="FFFF0000"/>
        <rFont val="宋体"/>
        <charset val="134"/>
      </rPr>
      <t>（8）易班嘉年华定向越野活动
0.2分</t>
    </r>
    <r>
      <rPr>
        <sz val="10"/>
        <rFont val="宋体"/>
        <charset val="134"/>
      </rPr>
      <t xml:space="preserve">
（9） 第七届广东高校网络文化媒体展示活动之“粤易色彩”动漫作品 省三等奖
1.5分  </t>
    </r>
  </si>
  <si>
    <t>督导员算学生工作加0.2分；优秀宿舍不加分；（8）易班嘉年华定向越野活动0.2分在后面加了获奖分</t>
  </si>
  <si>
    <r>
      <rPr>
        <sz val="11"/>
        <color rgb="FF000000"/>
        <rFont val="宋体"/>
        <charset val="134"/>
      </rPr>
      <t>（1）所在班级团支部获 华南农业大学“五四红旗团支部”    0.5分
（2）所在班级评为“先进团支部”  0.25分
（3）</t>
    </r>
    <r>
      <rPr>
        <sz val="10"/>
        <color rgb="FFFF0000"/>
        <rFont val="宋体"/>
        <charset val="134"/>
      </rPr>
      <t>所在宿舍被评为“优秀宿舍”  0分</t>
    </r>
    <r>
      <rPr>
        <sz val="10"/>
        <rFont val="宋体"/>
        <charset val="134"/>
      </rPr>
      <t xml:space="preserve">
</t>
    </r>
    <r>
      <rPr>
        <sz val="10"/>
        <color rgb="FFFF0000"/>
        <rFont val="宋体"/>
        <charset val="134"/>
      </rPr>
      <t>（4）第95期督导员   0.2分</t>
    </r>
    <r>
      <rPr>
        <sz val="10"/>
        <rFont val="宋体"/>
        <charset val="134"/>
      </rPr>
      <t xml:space="preserve">
（5）2022年11月2日食品大讲堂  0.2分
（6）2023年3月15日 学者面对面
0.2分
（7）2023年4月20日防电信诈骗讲座  0.2分
</t>
    </r>
    <r>
      <rPr>
        <sz val="10"/>
        <color rgb="FFFF0000"/>
        <rFont val="宋体"/>
        <charset val="134"/>
      </rPr>
      <t>（8）易班嘉年华定向越野活动
0.2分（体育参与分，且参与分与获奖分不能重叠）</t>
    </r>
    <r>
      <rPr>
        <sz val="10"/>
        <rFont val="宋体"/>
        <charset val="134"/>
      </rPr>
      <t xml:space="preserve">
（9） 第七届广东高校网络文化媒体展示活动之“粤易色彩”动漫作品 省三等奖
1.5分  </t>
    </r>
  </si>
  <si>
    <t>（1）2022年11月10日专利辅导讲座    0.2分</t>
  </si>
  <si>
    <t>（1）学院运动会  女子100米预赛  0.2分
（2）女子篮球选拔赛  0.2分
（3）第二届夜间超级迷宫定向赛暨校队选拔赛  0.2分
（4）定向越野校级选拔赛短距离赛 院第8名  0.3分
（5）易班定向越野活动获奖   三等奖   0.5分
（6）第二期研究生荧光夜跑活动  0.2分
（7）乒乓球选拔赛  0.2分
（8）趣味活动第二期   0.2分
（9）线上文体打卡活动  0.2分</t>
  </si>
  <si>
    <t>朱毅</t>
  </si>
  <si>
    <t>15917386083</t>
  </si>
  <si>
    <r>
      <rPr>
        <sz val="11"/>
        <color rgb="FF000000"/>
        <rFont val="宋体"/>
        <charset val="134"/>
      </rPr>
      <t>（1）所在党支部获得院级“先进党支部”集体荣誉表彰 0.25分；
（2）所在团支部获得校级“五四红旗团支部”集体荣誉表彰 0.5分；
（3）所在团支部获得院级“先进团支部”集体荣誉表彰 0.25分；
（4）担任新生助理班主任 2分；
（5）参加防电信网络诈骗研究生专场宣讲会 0.2分；
（6）学校线上文体打卡活动-音乐打卡 0.2分；
（7）学校线上文体打卡活动-体育打卡 0.2分；
（8）</t>
    </r>
    <r>
      <rPr>
        <sz val="10"/>
        <color rgb="FFFF0000"/>
        <rFont val="宋体"/>
        <charset val="134"/>
      </rPr>
      <t>学校趣味运动会团体优秀奖 0.2分（团队减半）</t>
    </r>
  </si>
  <si>
    <t>同一个活动（线上文体打卡活动）不重复加分；（1）所在党支部获得院级“先进党支部”集体荣誉表彰 0.25分；
（2）所在团支部获得校级“五四红旗团支部”集体荣誉表彰 0.5分；
（3）所在团支部获得院级“先进团支部”集体荣誉表彰 0.25分；
（4）担任新生助理班主任 2分；
（5）参加防电信网络诈骗研究生专场宣讲会 0.2分；
（6）学校线上文体打卡活动-音乐打卡 0.2分；
（7）学校趣味运动会团体优秀奖 0.2分</t>
  </si>
  <si>
    <t>同一个活动（线上文体打卡活动）不重复加分；（1）所在党支部获得院级“先进党支部”集体荣誉表彰 0.25分；
（2）所在团支部获得校级“五四红旗团支部”集体荣誉表彰 0.5分；
（3）所在团支部获得院级“先进团支部”集体荣誉表彰 0.25分；
（4）担任新生助理班主任 2分；
（5）参加防电信网络诈骗研究生专场宣讲会 0.2分；
（6）学校线上文体打卡活动-音乐打卡 0.2分；
（7）学校趣味运动会团体优秀奖 0.3分（体育优秀奖）</t>
  </si>
  <si>
    <t>（1）参加专利辅导讲座 0.2分；
（2）参加第十五届实验技能创新大赛之“百李挑一” 0.2分</t>
  </si>
  <si>
    <t>（1）参加乒乓球院队选拔赛 0.2分；
（2）参加第二届研究生荧光夜跑 0.2分； 
（3）参加研究生趣味运动会0.2分；
（4）夜间迷宫定向越野选拔赛 0.2分</t>
  </si>
  <si>
    <t>（1）参加乒乓球院队选拔赛 0.2分；
（2）参加第二届研究生荧光夜跑 0.2分； 
（3）参加研究生趣味运动会优秀奖0.3分；
（4）夜间迷宫定向越野选拔赛 0.2分</t>
  </si>
  <si>
    <t>方洁萍</t>
  </si>
  <si>
    <t>（1）校级五四红旗团支部 0.5分
（2）参加第七届智行杯知识竞赛 0.2分
（3）食品大讲堂 0.2分
（4）参加2022.11.27心理健康讲座 0.2分
（5）参加四院联合知识竞赛 0.2分
（6）先进团支部 0.25分（7）2023.4.20防电信网络诈骗研究生专场宣讲会 0.2分</t>
  </si>
  <si>
    <t>（1）参加食品学院第十二届综述大赛 0.2分；
（2）参加食品大讲堂第十七期 0.2分；
（3）参加研究生学术论坛决赛 0.2分；
（4）参加广东农产品加工产业发展现状与趋势讲座 0.2分；
（5）参与“合理膳食 健康人生”学术讲座 0.2分；</t>
  </si>
  <si>
    <t>（1）线上文体打卡活动 0.2分；
（2）第二期研究生荧光夜跑 0.2分；
（3）参加定向越野团队赛初赛 0.2分；
（4）参与食品学院研究生乒乓球队选拔 0.2分；
（5）参与食品学院院运会女子立定跳远项目比赛 0.2分
（6）参与2023易班嘉年华定向越野活动一等奖 1分</t>
  </si>
  <si>
    <t>线上活动打卡属于集体分，但已达上限</t>
  </si>
  <si>
    <t>刘洪浪</t>
  </si>
  <si>
    <r>
      <rPr>
        <sz val="11"/>
        <color rgb="FF000000"/>
        <rFont val="宋体"/>
        <charset val="134"/>
      </rPr>
      <t>(1)</t>
    </r>
    <r>
      <rPr>
        <sz val="11"/>
        <color rgb="FF000000"/>
        <rFont val="Arial"/>
        <charset val="134"/>
      </rPr>
      <t xml:space="preserve">	</t>
    </r>
    <r>
      <rPr>
        <sz val="11"/>
        <color rgb="FF000000"/>
        <rFont val="宋体"/>
        <charset val="134"/>
      </rPr>
      <t>广东省青少年模拟政协提案活动  0.2分；
(2)</t>
    </r>
    <r>
      <rPr>
        <sz val="11"/>
        <color rgb="FF000000"/>
        <rFont val="Arial"/>
        <charset val="134"/>
      </rPr>
      <t xml:space="preserve">	</t>
    </r>
    <r>
      <rPr>
        <sz val="11"/>
        <color rgb="FF000000"/>
        <rFont val="宋体"/>
        <charset val="134"/>
      </rPr>
      <t>华农第十三届迎新杯书画大赛  0.2分；
(3)</t>
    </r>
    <r>
      <rPr>
        <sz val="11"/>
        <color rgb="FF000000"/>
        <rFont val="Arial"/>
        <charset val="134"/>
      </rPr>
      <t xml:space="preserve">	</t>
    </r>
    <r>
      <rPr>
        <sz val="11"/>
        <color rgb="FF000000"/>
        <rFont val="宋体"/>
        <charset val="134"/>
      </rPr>
      <t>11.02 食品大讲堂讲座  0.2分；
(4)</t>
    </r>
    <r>
      <rPr>
        <sz val="11"/>
        <color rgb="FF000000"/>
        <rFont val="Arial"/>
        <charset val="134"/>
      </rPr>
      <t xml:space="preserve">	</t>
    </r>
    <r>
      <rPr>
        <sz val="11"/>
        <color rgb="FF000000"/>
        <rFont val="宋体"/>
        <charset val="134"/>
      </rPr>
      <t>11.27 心理健康讲座  0.2分；
(5)</t>
    </r>
    <r>
      <rPr>
        <sz val="11"/>
        <color rgb="FF000000"/>
        <rFont val="Arial"/>
        <charset val="134"/>
      </rPr>
      <t xml:space="preserve">	</t>
    </r>
    <r>
      <rPr>
        <sz val="11"/>
        <color rgb="FF000000"/>
        <rFont val="宋体"/>
        <charset val="134"/>
      </rPr>
      <t>华南农业大学红十字会“共抗艾滋，共享健康”讲座  0.2分；
(6)</t>
    </r>
    <r>
      <rPr>
        <sz val="11"/>
        <color rgb="FF000000"/>
        <rFont val="Arial"/>
        <charset val="134"/>
      </rPr>
      <t xml:space="preserve">	</t>
    </r>
    <r>
      <rPr>
        <sz val="11"/>
        <color rgb="FF000000"/>
        <rFont val="宋体"/>
        <charset val="134"/>
      </rPr>
      <t>研究生线上宿舍打卡活动  0.2分；
(7)</t>
    </r>
    <r>
      <rPr>
        <sz val="11"/>
        <color rgb="FF000000"/>
        <rFont val="Arial"/>
        <charset val="134"/>
      </rPr>
      <t xml:space="preserve">	</t>
    </r>
    <r>
      <rPr>
        <sz val="11"/>
        <color rgb="FF000000"/>
        <rFont val="宋体"/>
        <charset val="134"/>
      </rPr>
      <t>华南农业大学二十大精神易班知识竞赛  0.2分；
(8)</t>
    </r>
    <r>
      <rPr>
        <sz val="11"/>
        <color rgb="FF000000"/>
        <rFont val="Arial"/>
        <charset val="134"/>
      </rPr>
      <t xml:space="preserve">	</t>
    </r>
    <r>
      <rPr>
        <sz val="11"/>
        <color rgb="FF000000"/>
        <rFont val="宋体"/>
        <charset val="134"/>
      </rPr>
      <t>“但愿人长久，热血注心田”血液知识讲座  0.2分；
(9)</t>
    </r>
    <r>
      <rPr>
        <sz val="11"/>
        <color rgb="FF000000"/>
        <rFont val="Arial"/>
        <charset val="134"/>
      </rPr>
      <t xml:space="preserve">	</t>
    </r>
    <r>
      <rPr>
        <sz val="11"/>
        <color rgb="FF000000"/>
        <rFont val="宋体"/>
        <charset val="134"/>
      </rPr>
      <t>4.20 防电信网络诈骗研究生专场宣讲会  0.2分；
(10)</t>
    </r>
    <r>
      <rPr>
        <sz val="11"/>
        <color rgb="FF000000"/>
        <rFont val="Arial"/>
        <charset val="134"/>
      </rPr>
      <t xml:space="preserve">	</t>
    </r>
    <r>
      <rPr>
        <sz val="11"/>
        <color rgb="FF000000"/>
        <rFont val="宋体"/>
        <charset val="134"/>
      </rPr>
      <t>四院联合心理知识竞赛  0.2分；
(11)</t>
    </r>
    <r>
      <rPr>
        <sz val="11"/>
        <color rgb="FF000000"/>
        <rFont val="Arial"/>
        <charset val="134"/>
      </rPr>
      <t xml:space="preserve">	</t>
    </r>
    <r>
      <rPr>
        <sz val="11"/>
        <color rgb="FF000000"/>
        <rFont val="宋体"/>
        <charset val="134"/>
      </rPr>
      <t>“先进团支部”班级  0.25分</t>
    </r>
  </si>
  <si>
    <r>
      <rPr>
        <sz val="11"/>
        <color rgb="FFFF0000"/>
        <rFont val="宋体"/>
        <charset val="134"/>
      </rPr>
      <t>(1)  广东省青少年模拟政协提案活动  0.2分；(2)  华农第十三届迎新杯书画大赛  0.2分；</t>
    </r>
    <r>
      <rPr>
        <strike/>
        <sz val="11"/>
        <color rgb="FFFF0000"/>
        <rFont val="宋体"/>
        <charset val="134"/>
      </rPr>
      <t>(3)  11.02 食品大讲堂讲座  0.2分；</t>
    </r>
    <r>
      <rPr>
        <sz val="11"/>
        <color rgb="FF000000"/>
        <rFont val="宋体"/>
        <charset val="134"/>
      </rPr>
      <t>(4)  11.27 心理健康讲座  0.2分；(5)  华南农业大学红十字会“共抗艾滋，共享健康”讲座  0.2分；(6)  研究生线上宿舍打卡活动  0.2分；(7)  华南农业大学二十大精神易班知识竞赛  0.2分；(8)  “但愿人长久，热血注心田”血液知识讲座  0.2分；(9)4.20 防电信网络诈骗研究生专场宣讲会  0.2分；(10)四院联合心理知识竞赛  0.2分；(11)“先进团支部”班级  0.25分</t>
    </r>
    <r>
      <rPr>
        <sz val="11"/>
        <color rgb="FFFF0000"/>
        <rFont val="宋体"/>
        <charset val="134"/>
      </rPr>
      <t>（集体活动参与分上限1分）</t>
    </r>
  </si>
  <si>
    <t>(1)  广东省青少年模拟政协提案活动  0.2分；(2)  华农第十三届迎新杯书画大赛  0.2分；(3)  11.02 食品大讲堂讲座  0.2分；(4)  11.27 心理健康讲座  0.2分；(5)  华南农业大学红十字会“共抗艾滋，共享健康”讲座  0.2分；(6)  研究生线上宿舍打卡活动  0.2分；(7)  华南农业大学二十大精神易班知识竞赛  0.2分；(8)  “但愿人长久，热血注心田”血液知识讲座  0.2分；(9)4.20 防电信网络诈骗研究生专场宣讲会  0.2分；(10)四院联合心理知识竞赛  0.2分；(11)“先进团支部”班级  0.25分（集体活动参与分上限1分）</t>
  </si>
  <si>
    <r>
      <rPr>
        <sz val="11"/>
        <color rgb="FF000000"/>
        <rFont val="宋体"/>
        <charset val="134"/>
      </rPr>
      <t>(1)</t>
    </r>
    <r>
      <rPr>
        <sz val="11"/>
        <color rgb="FF000000"/>
        <rFont val="Arial"/>
        <charset val="134"/>
      </rPr>
      <t xml:space="preserve">	</t>
    </r>
    <r>
      <rPr>
        <sz val="11"/>
        <color rgb="FF000000"/>
        <rFont val="宋体"/>
        <charset val="134"/>
      </rPr>
      <t>食品学院实验技能创新大赛  0.2分；
(2)</t>
    </r>
    <r>
      <rPr>
        <sz val="11"/>
        <color rgb="FF000000"/>
        <rFont val="Arial"/>
        <charset val="134"/>
      </rPr>
      <t xml:space="preserve">	</t>
    </r>
    <r>
      <rPr>
        <sz val="11"/>
        <color rgb="FF000000"/>
        <rFont val="宋体"/>
        <charset val="134"/>
      </rPr>
      <t>“丁颖杯”发明创意大赛  0.2分；
(3)</t>
    </r>
    <r>
      <rPr>
        <sz val="11"/>
        <color rgb="FF000000"/>
        <rFont val="Arial"/>
        <charset val="134"/>
      </rPr>
      <t xml:space="preserve">	</t>
    </r>
    <r>
      <rPr>
        <sz val="11"/>
        <color rgb="FF000000"/>
        <rFont val="宋体"/>
        <charset val="134"/>
      </rPr>
      <t>食品学院第十二届综述大赛  0.2分；
(4)</t>
    </r>
    <r>
      <rPr>
        <sz val="11"/>
        <color rgb="FF000000"/>
        <rFont val="Arial"/>
        <charset val="134"/>
      </rPr>
      <t xml:space="preserve">	</t>
    </r>
    <r>
      <rPr>
        <sz val="11"/>
        <color rgb="FF000000"/>
        <rFont val="宋体"/>
        <charset val="134"/>
      </rPr>
      <t>11.10 专利辅导讲座  0.2分；
(5)</t>
    </r>
    <r>
      <rPr>
        <sz val="11"/>
        <color rgb="FF000000"/>
        <rFont val="Arial"/>
        <charset val="134"/>
      </rPr>
      <t xml:space="preserve">	</t>
    </r>
    <r>
      <rPr>
        <sz val="11"/>
        <color rgb="FF000000"/>
        <rFont val="宋体"/>
        <charset val="134"/>
      </rPr>
      <t>4.27食品安全科普作品创作大赛  0.2分；
(6)</t>
    </r>
    <r>
      <rPr>
        <sz val="11"/>
        <color rgb="FF000000"/>
        <rFont val="Arial"/>
        <charset val="134"/>
      </rPr>
      <t xml:space="preserve">	</t>
    </r>
    <r>
      <rPr>
        <sz val="11"/>
        <color rgb="FF000000"/>
        <rFont val="宋体"/>
        <charset val="134"/>
      </rPr>
      <t>6.6食品大讲堂第十七期  0.2分</t>
    </r>
  </si>
  <si>
    <t>(1)食品学院实验技能创新大赛  0.2分；(2)“丁颖杯”发明创意大赛  0.2分；(3)食品学院第十二届综述大赛  0.2分；(4)11.10 专利辅导讲座  0.2分；(5)4.27食品安全科普作品创作大赛  0.2分；(6)6.6食品大讲堂第十七期  0.2分；(3)  11.02 食品大讲堂讲座  0.2分；</t>
  </si>
  <si>
    <r>
      <rPr>
        <sz val="11"/>
        <color rgb="FF000000"/>
        <rFont val="宋体"/>
        <charset val="134"/>
      </rPr>
      <t>(1)</t>
    </r>
    <r>
      <rPr>
        <sz val="11"/>
        <color rgb="FF000000"/>
        <rFont val="Arial"/>
        <charset val="134"/>
      </rPr>
      <t xml:space="preserve">	</t>
    </r>
    <r>
      <rPr>
        <sz val="11"/>
        <color rgb="FF000000"/>
        <rFont val="宋体"/>
        <charset val="134"/>
      </rPr>
      <t>食品学院篮球队选拔赛  0.2分； 
(2)</t>
    </r>
    <r>
      <rPr>
        <sz val="11"/>
        <color rgb="FF000000"/>
        <rFont val="Arial"/>
        <charset val="134"/>
      </rPr>
      <t xml:space="preserve">	</t>
    </r>
    <r>
      <rPr>
        <sz val="11"/>
        <color rgb="FF000000"/>
        <rFont val="宋体"/>
        <charset val="134"/>
      </rPr>
      <t>食品学院乒乓球队选拔赛  0.2分；
(3)</t>
    </r>
    <r>
      <rPr>
        <sz val="11"/>
        <color rgb="FF000000"/>
        <rFont val="Arial"/>
        <charset val="134"/>
      </rPr>
      <t xml:space="preserve">	</t>
    </r>
    <r>
      <rPr>
        <sz val="11"/>
        <color rgb="FF000000"/>
        <rFont val="宋体"/>
        <charset val="134"/>
      </rPr>
      <t>华农第二届夜间迷宫定向接力赛  0.2分；
(4)</t>
    </r>
    <r>
      <rPr>
        <sz val="11"/>
        <color rgb="FF000000"/>
        <rFont val="Arial"/>
        <charset val="134"/>
      </rPr>
      <t xml:space="preserve">	</t>
    </r>
    <r>
      <rPr>
        <sz val="11"/>
        <color rgb="FF000000"/>
        <rFont val="宋体"/>
        <charset val="134"/>
      </rPr>
      <t>校级定向越野  0.2分；
(5)</t>
    </r>
    <r>
      <rPr>
        <sz val="11"/>
        <color rgb="FF000000"/>
        <rFont val="Arial"/>
        <charset val="134"/>
      </rPr>
      <t xml:space="preserve">	</t>
    </r>
    <r>
      <rPr>
        <sz val="11"/>
        <color rgb="FF000000"/>
        <rFont val="宋体"/>
        <charset val="134"/>
      </rPr>
      <t>食品学院院运会男子4×100预决赛  0.2分；
(6)</t>
    </r>
    <r>
      <rPr>
        <sz val="11"/>
        <color rgb="FF000000"/>
        <rFont val="Arial"/>
        <charset val="134"/>
      </rPr>
      <t xml:space="preserve">	</t>
    </r>
    <r>
      <rPr>
        <sz val="11"/>
        <color rgb="FF000000"/>
        <rFont val="宋体"/>
        <charset val="134"/>
      </rPr>
      <t>华农农业大学第二期研究生荧光夜跑  0.2分；
(7)</t>
    </r>
    <r>
      <rPr>
        <sz val="11"/>
        <color rgb="FF000000"/>
        <rFont val="Arial"/>
        <charset val="134"/>
      </rPr>
      <t xml:space="preserve">	</t>
    </r>
    <r>
      <rPr>
        <sz val="11"/>
        <color rgb="FF000000"/>
        <rFont val="宋体"/>
        <charset val="134"/>
      </rPr>
      <t>华农学生会“爱地球，爱运动”荧光夜跑活动  0.2分；
(8)</t>
    </r>
    <r>
      <rPr>
        <sz val="11"/>
        <color rgb="FF000000"/>
        <rFont val="Arial"/>
        <charset val="134"/>
      </rPr>
      <t xml:space="preserve">	</t>
    </r>
    <r>
      <rPr>
        <sz val="11"/>
        <color rgb="FF000000"/>
        <rFont val="宋体"/>
        <charset val="134"/>
      </rPr>
      <t>易班定向越野活动三等奖  0.5分</t>
    </r>
  </si>
  <si>
    <t>1.9分</t>
  </si>
  <si>
    <t>(1)  食品学院篮球队选拔赛  0.2分； (2)  食品学院乒乓球队选拔赛  0.2分；(3)  华农第二届夜间迷宫定向接力赛  0.2分；(4)  校级定向越野  0.2分；(5)  食品学院院运会男子4×100预决赛  0.2分；(6)  华农农业大学第二期研究生荧光夜跑  0.2分；(7)  华农学生会“爱地球，爱运动”荧光夜跑活动  0.2分；(8)  易班定向越野活动三等奖  0.5分；</t>
  </si>
  <si>
    <t>纪嘉豪</t>
  </si>
  <si>
    <t>（1）食品工程研究生第二党支部 纪律委员  2分
（2）2023年4月20日防电信诈骗研究生专场宣讲会 0.2分
（3）2022年11月27日心理健康讲座 0.2分
（4）2022-2023学年“五四红旗团支部” 0.5分
（5）“学习二十大 奋进新征程”主题微党课 二等奖 0.4分（6）先进团支部 0.2分</t>
  </si>
  <si>
    <t>（1）食品工程研究生第二党支部 纪律委员  2分
（2）2023年4月20日防电信诈骗研究生专场宣讲会 0.2分
（3）2022年11月27日心理健康讲座 0.2分
（4）2022-2023学年“五四红旗团支部” 0.5分
（5）“学习二十大 奋进新征程”主题微党课 二等奖 0.2分（团体减半）（6）先进团支部 0.2分</t>
  </si>
  <si>
    <t>（1）2023年6月8日研究生学术论坛决赛 0.2分
（2）2022年11月2日食品大讲堂 0.2分
（3）2022年11月10日专利辅导讲座 0.2分
（4）广东省食品学会年会论文 5分</t>
  </si>
  <si>
    <t>（1）2023年6月8日研究生学术论坛决赛 0.2分
（2）2022年11月2日食品大讲堂 0.2分
（3）2022年11月10日专利辅导讲座 0.2分
（会议论文不加分）</t>
  </si>
  <si>
    <t xml:space="preserve">（1）2023年6月8日研究生学术论坛决赛 0.2分
（2）2022年11月2日食品大讲堂 0.2分
（3）2022年11月10日专利辅导讲座 0.2分
</t>
  </si>
  <si>
    <t>（1）定向越野  0.2分； 
（2）2022年男子篮球选拔赛 0.2分；
（3）2022年乒乓球选拔赛 0.2分；</t>
  </si>
  <si>
    <t>林俊耀</t>
  </si>
  <si>
    <t xml:space="preserve">（1）2022-2023食品学院研究生“青年大学习”先进团支部 0.25分
（2）23届华南农业大学膳食管理委员会“光盘行动”有奖竞答  0.2分
（3）2022.11.26食品学院四院联合心理知识竞赛 0.2分
（4）2023.3.27华南农业大学红十字会“但愿人长久，热血注心田”血液知识讲座 0.2分
（5）第十三届迎新杯书画大赛活动“翰墨书正气，丹青展宏图〞 0.2分
（6）第七届全国大学生预防艾滋病知识竞赛 华南农业大学红十字会承办 0.2分
（7）2023.4.15平安华农-线上国家安全知识竞赛 0.2分
（8）2022.11.27心理健康讲座 0.2分
</t>
  </si>
  <si>
    <t xml:space="preserve">（1）参与食品学院第十二届综述大赛 0.2分
（2）2022.12.14广东农产品加工产业发展现状与趋势  0.2分
</t>
  </si>
  <si>
    <t>（1）华南农业大学“线上文体打卡” 0.2分
（2）参与2022年食品学院研究生男子篮球队选拔赛 0.2分
（3）参与2022年食品学院研究所乒乓球队选拔赛 0.2分
（4）参与2022年食品学院院运会田赛男子跳远  0.3分 
（5）参与2022年华南农业大学定向越野选拔赛食品学院男子积分赛 第三名 0.8分
（6）2023.4.9易班嘉年华定向越野活动 一等奖 1分
（7）2023.4.8 “爱地球，爱运动”荧光夜跑 0.2分
（8）2022.9.24第二届夜间定向超级迷宫定向赛 0.2分</t>
  </si>
  <si>
    <r>
      <rPr>
        <sz val="11"/>
        <color rgb="FFFF0000"/>
        <rFont val="宋体"/>
        <charset val="134"/>
      </rPr>
      <t>（1）华南农业大学“线上文体打卡” 0.2分</t>
    </r>
    <r>
      <rPr>
        <sz val="11"/>
        <color rgb="FF000000"/>
        <rFont val="宋体"/>
        <charset val="134"/>
      </rPr>
      <t xml:space="preserve">
（2）参与2022年食品学院研究生男子篮球队选拔赛 0.2分
（3）参与2022年食品学院研究所乒乓球队选拔赛 0.2分
（4）参与2022年食品学院院运会田赛男子跳远  0.2分 
（5）参与2022年华南农业大学定向越野选拔赛食品学院男子积分赛 第三名 0.8分
（6）2023.4.9易班嘉年华定向越野活动 一等奖 1分
（7）2023.4.8 “爱地球，爱运动”荧光夜跑 0.2分
（8）2022.9.24第二届夜间定向超级迷宫定向赛 0.2分</t>
    </r>
  </si>
  <si>
    <t>跳远参与0.2、打卡活动属于集体活动、集体活动上限为1分</t>
  </si>
  <si>
    <t>林梢梢</t>
  </si>
  <si>
    <t>（1）食品学院生物工程研究生第三党支部宣传委员 2分 （2）2022-2023学年食品学院研究生“青年大学习”先进团支部 0.25 分（3）参加防电信诈骗讲座0.2分（4）参加第十三届迎新杯书画大赛0.2分（5）四院联合心理知识竞赛活动0.2分（6）参与广东省模拟提案征集活动0.2分（7）参加食品大讲座0.2分（8）参与华南农业大学“线上文体打卡活动”的音乐0.2分</t>
  </si>
  <si>
    <r>
      <rPr>
        <sz val="11"/>
        <color rgb="FF000000"/>
        <rFont val="宋体"/>
        <charset val="134"/>
      </rPr>
      <t>（1）食品学院生物工程研究生第三党支部宣传委员 2分 （2）2022-2023学年食品学院研究生“青年大学习”先进团支部 0.25 分（3）参加防电信诈骗讲座0.2分（4）参加第十三届迎新杯书画大赛0.2分（5）四院联合心理知识竞赛活动0.2分（6）参与广东省模拟提案征集活动0.2分（7）参加食品大讲座0.2分</t>
    </r>
    <r>
      <rPr>
        <strike/>
        <sz val="12"/>
        <color rgb="FFFF0000"/>
        <rFont val="宋体"/>
        <charset val="134"/>
      </rPr>
      <t>（8）参与华南农业大学“线上文体打卡活动”的音乐0.2分（集体活动上限1分）</t>
    </r>
  </si>
  <si>
    <t>（1）华南农业大学实验技能创新大赛参与 0.2分（2）参与专利辅导讲座0.2分</t>
  </si>
  <si>
    <t>（1）参与食品学院院运会跳远项目比赛0.2分；（2）参与定向越野大赛0.2分；（3）参与趣味运动会0.2分</t>
  </si>
  <si>
    <t xml:space="preserve"> </t>
  </si>
  <si>
    <t xml:space="preserve">                                                                                                                                                                                                                                                             </t>
  </si>
  <si>
    <t>李银焕</t>
  </si>
  <si>
    <t>（1）院级“先进团支部”21硕士3班  0.25分；
（2）2022-2023学年度第一学期参加华南农业大学红十字会“共抗艾滋，共享健康”线上讲座活动，2022年11月27日，腾讯会议  0.2分；
（3）第七届全国大学生预防艾滋病知识竞赛  0.2分；
（4）防电信网络诈骗研究生专场宣讲会，2023年4月20日  0.2分；
（5）线上音乐打卡活动，2023年3月2日  0.2分；
（6）线上体育打卡活动，2023年3月2日  0.2分；
（7）“舒心减压，赋能前行”主题心理健康讲座活动，2022年11月27日，腾讯会议  0.2分；
（8）23届华南农业大学膳食管理委员会“光盘行动”有奖竞答 0.2分。</t>
  </si>
  <si>
    <r>
      <rPr>
        <sz val="11"/>
        <color rgb="FFFF0000"/>
        <rFont val="宋体"/>
        <charset val="134"/>
      </rPr>
      <t xml:space="preserve">（1）院级“先进团支部”21硕士3班  0.25分；
（2）2022-2023学年度第一学期参加华南农业大学红十字会“共抗艾滋，共享健康”线上讲座活动，2022年11月27日，腾讯会议  0.2分；
</t>
    </r>
    <r>
      <rPr>
        <strike/>
        <sz val="11"/>
        <color rgb="FFFF0000"/>
        <rFont val="宋体"/>
        <charset val="134"/>
      </rPr>
      <t>（3）第七届全国大学生预防艾滋病知识竞赛  0.2分；</t>
    </r>
    <r>
      <rPr>
        <b/>
        <sz val="11"/>
        <color rgb="FFFF0000"/>
        <rFont val="宋体"/>
        <charset val="134"/>
      </rPr>
      <t>（规则外）</t>
    </r>
    <r>
      <rPr>
        <sz val="11"/>
        <color rgb="FF000000"/>
        <rFont val="宋体"/>
        <charset val="134"/>
      </rPr>
      <t xml:space="preserve">
（4）防电信网络诈骗研究生专场宣讲会，2023年4月20日  0.2分；
（5）线上音乐打卡活动，2023年3月2日  0.2分；
（6）线上体育打卡活动，2023年3月2日  0.2分；
（7）“舒心减压，赋能前行”主题心理健康讲座活动，2022年11月27日，腾讯会议  0.2分；
23届华南农业大学膳食管理委员会“光盘行动”有奖竞答 0.2分。</t>
    </r>
  </si>
  <si>
    <t>（1）院级“先进团支部”21硕士3班  0.25分；
（2）2022-2023学年度第一学期参加华南农业大学红十字会“共抗艾滋，共享健康”线上讲座活动，2022年11月27日，腾讯会议  0.2分；
（3）第七届全国大学生预防艾滋病知识竞赛  0.2分；（规则外）
（4）防电信网络诈骗研究生专场宣讲会，2023年4月20日  0.2分；
（5）线上音乐打卡活动，2023年3月2日  0.2分；
（6）线上体育打卡活动，2023年3月2日  0.2分；
（7）“舒心减压，赋能前行”主题心理健康讲座活动，2022年11月27日，腾讯会议  0.2分；
23届华南农业大学膳食管理委员会“光盘行动”有奖竞答 0.2分。</t>
  </si>
  <si>
    <t>（1）食品学院第12届综述大赛参与  0.2分；
（2）专利辅导讲座，2022年11月10日，腾讯会议  0.2分</t>
  </si>
  <si>
    <t>（1）食品学院第12届综述大赛参与  0.2分；
专利辅导讲座，2022年11月10日，腾讯会议  0.2分。</t>
  </si>
  <si>
    <t>（1）参与食品学院第二十九届田径运动会女子400米项目比赛四等奖  0.7分； 
（2）参与食品学院研究生女子篮球选拔赛，2022年9月18日，小五山宿舍区边篮球场  0.2分；
（3）参与食品学院研究生乒乓球队选拔赛，2022年9月23日，华山区乒乓球场地  0.2分；
（4）参与华南农业大学第六十五届运动会定向越野锦标赛选拔赛女子短距离赛，2022年11月5日，华南农业大学  0.2分；
（5）易班嘉年华定向越野活动一等奖，2023年4月9日，华南农业大学  1分；
（6）华南农业大学第二期研究生荧光夜跑 燕山运动场  0.2分。</t>
  </si>
  <si>
    <t>何文彬</t>
  </si>
  <si>
    <t>郭丽琼</t>
  </si>
  <si>
    <t>（1）食品大讲堂 0.2分
（2）先进团支部 0.25分
（3）研究生线上打卡活动 0.2分
（4）“线上文体打卡活动”体育打卡 0.2分
（5）“线上文体打卡活动”音乐打卡 0.2分
（6）防电信网络诈骗讲座 0.2分
（7）迎新杯书画大赛 0.2分
（8）心理健康讲座 0.2分
（9）“光盘行动”有奖竞答 0.2分
（10）血液知识讲座 0.2分
（11）预防艾滋病知识竞赛 0.2分
（12）国家安全知识竞赛 0.2分</t>
  </si>
  <si>
    <t>（1）食品大讲堂 0.2分
（2）先进团支部 0.25分
（3）研究生线上打卡活动 0.2分
（4）“线上文体打卡活动”体育打卡 0.2分
（6）防电信网络诈骗讲座 0.2分
（7）迎新杯书画大赛 0.2分
（8）心理健康讲座 0.2分
（9）“光盘行动”有奖竞答 0.2分
（10）血液知识讲座 0.2分
（11）预防艾滋病知识竞赛 0.2分
（12）国家安全知识竞赛 0.2分</t>
  </si>
  <si>
    <t>（1） 广东农产品加工产业发展现状与趋势讲座 0.2分
（2） 专利辅导讲座  0.2分
（3） 食品学院综述大赛 0.2分</t>
  </si>
  <si>
    <r>
      <rPr>
        <sz val="11"/>
        <color rgb="FFFF0000"/>
        <rFont val="宋体"/>
        <charset val="134"/>
      </rPr>
      <t>（1） 广东农产品加工产业发展现状与趋势讲座 0.2分</t>
    </r>
    <r>
      <rPr>
        <sz val="11"/>
        <color rgb="FF000000"/>
        <rFont val="宋体"/>
        <charset val="134"/>
      </rPr>
      <t xml:space="preserve">
（2） 专利辅导讲座  0.2分
（3） 食品学院综述大赛 0.2分</t>
    </r>
  </si>
  <si>
    <t>（1） 食品学院男子篮球队选拔 0.2分
（2） 食品学院乒乓球队选拔 0.2分
（3） 参与食品学院院运会男子跳远项目比赛  0.3分
（4） 荧光夜跑 0.2分
（5） 定向越野初赛 0.2分
（6） 易班嘉年华定向越野 一等奖 1分
（7） 第二届夜间定向超级迷宫定向赛 0.2分</t>
  </si>
  <si>
    <r>
      <rPr>
        <sz val="11"/>
        <color rgb="FFFF0000"/>
        <rFont val="宋体"/>
        <charset val="134"/>
      </rPr>
      <t>（1） 食品学院男子篮球队选拔 0.2分</t>
    </r>
    <r>
      <rPr>
        <sz val="11"/>
        <color rgb="FF000000"/>
        <rFont val="宋体"/>
        <charset val="134"/>
      </rPr>
      <t xml:space="preserve">
（2） 食品学院乒乓球队选拔 0.2分
（3） 参与食品学院院运会男子跳远项目比赛  0.3分
（4） 荧光夜跑 0.2分
（5） 定向越野初赛 0.2分
（6） 易班嘉年华定向越野 一等奖 1分
（7） 第二届夜间定向超级迷宫定向赛 0.2分</t>
    </r>
  </si>
  <si>
    <t>（1） 食品学院男子篮球队选拔 0.2分
（2） 食品学院乒乓球队选拔 0.2分
（3） 参与食品学院院运会男子跳远项目比赛  0.2分
（4） 荧光夜跑 0.2分
（5） 定向越野初赛 0.2分
（6） 易班嘉年华定向越野 一等奖 1分
（7） 第二届夜间定向超级迷宫定向赛 0.2分</t>
  </si>
  <si>
    <t>4，15</t>
  </si>
  <si>
    <t>集体活动加分上限为1分，院运会0.2</t>
  </si>
  <si>
    <t>张闪</t>
  </si>
  <si>
    <t>（1） 担任生物工程研究生第二党支部副支书 3分；
（2） 2022.11.27心理健康讲座  0.2分；
（3） 先进团支部  0.2分。</t>
  </si>
  <si>
    <r>
      <rPr>
        <sz val="11"/>
        <color rgb="FF000000"/>
        <rFont val="宋体"/>
        <charset val="134"/>
      </rPr>
      <t xml:space="preserve">（1） 担任生物工程研究生第二党支部副支书 3分；
（2） 2022.11.27心理健康讲座  0.2分；
</t>
    </r>
    <r>
      <rPr>
        <b/>
        <sz val="11"/>
        <color rgb="FFFF0000"/>
        <rFont val="宋体"/>
        <charset val="134"/>
      </rPr>
      <t>（3） 先进团支部  0.25分。</t>
    </r>
  </si>
  <si>
    <t xml:space="preserve">（1）2022.12.14广东农产品加工产业发展现状与趋势讲座  0.2分；
（2）2022.10.11专利辅导讲座  0.2分。 </t>
  </si>
  <si>
    <t xml:space="preserve">（1）2022年食品学院乒乓球队选拔赛  0.2分； </t>
  </si>
  <si>
    <t>欧阳伟东</t>
  </si>
  <si>
    <t>（1）“光盘行动”有奖竞答 0.2分
（2）参加2022年11月2日“食品大讲堂” 0.2分
（3）参加2022年11月27日心理健康讲座 0.2分
（4）参加“共抗艾滋，共享健康”线上讲座活动 0.2分
（5）参加2023年4月20日防电信网络诈骗研究生专场宣讲会 0.2分
（6）参加“线上文体打卡活动” 0.2分
（7）参加2022年10月19日“新生杯”写作大赛 0.2分
（8）食品学院研究生“青年大学习”先进团支部 0.25分
（9）获校级“五四红旗团支部”称号0.5分</t>
  </si>
  <si>
    <t>（1）参加2022年12月14日广东农产品加工产业发展现状与趋势讲座 0.2分
（2）参加2022年实验技能创新大赛 0.2分
（3）参加2022年“丁颖杯”发明创意大赛 0.2分</t>
  </si>
  <si>
    <t>（1）参与篮球选拔 0.2分
（2）参加乒乓球选拔 0.2分
（3）参加食品学院院运会参与男子800米 第六名 0.5分
（4）参加定向越野团体赛 0.2分
（5）第二届夜间超级迷宫定向赛暨校队选拔赛 0.2分
（6）参与研究生足球比赛0.2分</t>
  </si>
  <si>
    <t>线上活动打卡集体分，且达上限</t>
  </si>
  <si>
    <t>黄敬尧</t>
  </si>
  <si>
    <t>蹇华丽</t>
  </si>
  <si>
    <t>（1）3.15学者面对面讲座 0.2分。
（2）11.27参与心理健康讲座 0.2分。
（3）4月20日防电信网络诈骗研究生专场宣讲会0.2分。
（4）第一届乡村振兴志愿服务技能大赛 0.2分
（5）21级硕士7班先进团支部称号 0.25分</t>
  </si>
  <si>
    <t>（1）3.15学者面对面讲座 0.2分。
（2）11.27参与心理健康讲座 0.2分。
（3）4月20日防电信网络诈骗研究生专场宣讲会0.2分。
（4）第一届乡村振兴志愿服务技能大赛 0.2分
（5）21级硕士7班先进团支部称号 0.25分（6）线上打卡0.2</t>
  </si>
  <si>
    <t>（1）第十七期食品大讲堂讲座 0.2分
（2）12.14农产品加工学术讲座 0.2分
（3）11.10专利辅导讲座 0.2分
（4）综述大赛 0.2分</t>
  </si>
  <si>
    <t>（1）2022年男子篮球队选拔赛 0.2分
（2）2022年乒乓球队选拔赛 0.2分
（3）2022年院运会田赛男子跳远第八名 0.3分
（4）定向越野积分男子初赛 0.2分
（5）第二期荧光夜跑活动 0.2分
（6）研究生会宿舍线上打卡活动 0.2分
（7）2023年易班嘉年华定向越野三等奖 0.5分
（8）学生会线上文体音乐打卡活动 0.2分
（9）学生会线上文体体育打卡活动 0.2分
（10）第二期夜间定向迷宫越野比赛 0.2分</t>
  </si>
  <si>
    <t>（1）2022年男子篮球队选拔赛 0.2分
（2）2022年乒乓球队选拔赛 0.2分
（3）2022年院运会田赛男子跳远第八名 0.3分
（4）定向越野积分男子初赛 0.2分
（5）第二期荧光夜跑活动 0.2分
（7）2023年易班嘉年华定向越野三等奖 0.5分
（10）第二期夜间定向迷宫越野比赛 0.2分</t>
  </si>
  <si>
    <t>线上打卡活动只加一次，打卡活动属于集体活动（位置移动不扣分），</t>
  </si>
  <si>
    <t>伍咏清</t>
  </si>
  <si>
    <t>（1）参与红十字会“但愿人长久，热血注心田”血液知识讲座 0.2分
（2）参与华南农业大学第十三届迎新杯书画大赛 0.2分
（3）线下参与4月20日防电信网络诈骗研究生专场宣讲会 0.2分
（4）11月27日心理健康讲座 0.2分
（5）2022-2023年度华南农业大学“五星红旗团支部”成员 0.5分
（6）“先进团支部”成员 0.25分</t>
  </si>
  <si>
    <t>（1）食品学院第十二届综述大赛参与 0.2分
（2）食品安全科普作品创作大赛（决赛）0.2分
（3）2023丁颖杯发明创意大赛 0.2分
（4）11月10日专利辅导讲座 0.2分</t>
  </si>
  <si>
    <t>食品安全科普大赛0.2加在集体活动</t>
  </si>
  <si>
    <t>（1）参与食品学院院运会女子跳远项目比赛  0.2分； 
（2）参与2022年华南农业大学第65届运动会定向越野短距离赛 0.2分
（3）2022年食品学院研究生女子篮球选拔赛  0.2分
（4）2022年食品学院研究生乒乓球队选拔赛  0.2分
（5）4月8日“爱地球，爱跑步”荧光夜跑  0.2分
（6）研究生线上宿舍打卡0.2
（7）6月11日华南农业大学第二期研究生荧光夜跑 0.2分
（8）2023易班嘉年华定向越野活动三等奖 0.5分</t>
  </si>
  <si>
    <t>线上活动打卡0.2属于集体分，定向越野三等无证明材料</t>
  </si>
  <si>
    <t>何叶</t>
  </si>
  <si>
    <t>（1）校级五四红旗团支部 0.5分
（2）食品学院先进团支部 0.25分
（3）参加防电信网络诈骗宣讲会 0.2分
（4）参加心理知识竞赛1次 0.2分
（5）参加食品营养健康知识竞赛1次 0.2分
（6）参加合理膳食 健康人生讲座 0.2分</t>
  </si>
  <si>
    <t>（1）参加 2022 年11月10⽇专利辅导讲座 0.2分
（2）食品学院第十二届综述大赛参与 0.2分</t>
  </si>
  <si>
    <t xml:space="preserve">（1）参与学校定向越野团体赛 0.2 分
（2）参与食品学院乒乓球选拔赛 0.2分
（3）食品学院院运会参与，女子铅球0.2分
（4）参与易班嘉年华定向越野活动一等奖 1分
（5）校级荧光夜跑参与 0.2分 </t>
  </si>
  <si>
    <t>钱永玥</t>
  </si>
  <si>
    <t xml:space="preserve">(1) 2022年11月2日食品大讲堂，0.2分
(2) 先进团支部，0.25分
(3) 院级五四红旗团支部，0.25
(4) 2023年4月20日防电信诈骗研究生转场宣讲会线下，0.2分
(5) 2023年4月27日食品安全科普作品创作大赛（决赛），0.2分
(6) “线上文体打卡活动”音乐打卡，0.2分
(7) 第二期研究生荧光夜跑0.2
</t>
  </si>
  <si>
    <t>(1) 2022年11月2日食品大讲堂，0.2分
(2) 先进团支部，0.25分
(3) 院级五四红旗团支部，0.25
(4) 2023年4月20日防电信诈骗研究生转场宣讲会线下，0.2分
(5) 2023年4月27日食品安全科普作品创作大赛（决赛），0.2分
(6) “线上文体打卡活动”音乐打卡，0.2分</t>
  </si>
  <si>
    <t xml:space="preserve">（1）2022年12月14日广东农产品加工产业发展现状与趋势讲座，0.2分
（2）2022华南农业大学食品学院实验技能大赛，0.2分
（3）2022年华南农业大学“丁颖杯”发明创意大赛院级第一，0.6分
（4）2022年华南农业大学“丁颖杯”发明创意大赛校赛，0.2
（5）2022年“李锦记杯”大学生创新大赛 ，0.2分
</t>
  </si>
  <si>
    <t xml:space="preserve">（1）2022年12月14日广东农产品加工产业发展现状与趋势讲座，0.2分
（2）2022华南农业大学食品学院实验技能大赛，0.2分
（3）2022年华南农业大学“丁颖杯”发明创意大赛院级第一，0.6分
（4）2022年“李锦记杯”大学生创新大赛 ，0.2分
</t>
  </si>
  <si>
    <t xml:space="preserve">（1）2022院运会田赛 女子铅球0.2分
（2）趣味运动会第二期，0.2分
（3）2022年院运会女子篮球队选拔赛，0.2分
(4) 2023年食品学院乒乓球队选拔，0.2分
（5）定向越野初赛，0.2分
</t>
  </si>
  <si>
    <t>（1）2022院运会田赛 女子铅球0.2分
（2）趣味运动会第二期，0.2分
（3）2022年院运会女子篮球队选拔赛，0.2分
(4) 2023年食品学院乒乓球队选拔，0.2分
（5）定向越野初赛，0.2分
(6) 第二期研究生荧光夜跑0.2</t>
  </si>
  <si>
    <t>“2022年华南农业大学“丁颖杯”发明创意大赛校赛”重复了</t>
  </si>
  <si>
    <t>何镇熹</t>
  </si>
  <si>
    <t>（1）班级团支书 3分
（2）2023.4.20 防电信网络诈骗研究生专场宣讲会 0.2分
（3）2023.9.8 食品学院优秀团支部 0.25分</t>
  </si>
  <si>
    <t>（1）高福院士专题报告 0.2分</t>
  </si>
  <si>
    <t>苏海泽</t>
  </si>
  <si>
    <r>
      <rPr>
        <sz val="11"/>
        <color rgb="FF000000"/>
        <rFont val="宋体"/>
        <charset val="134"/>
      </rPr>
      <t>（1）</t>
    </r>
    <r>
      <rPr>
        <sz val="11"/>
        <color rgb="FF000000"/>
        <rFont val="Arial"/>
        <charset val="134"/>
      </rPr>
      <t xml:space="preserve">	</t>
    </r>
    <r>
      <rPr>
        <sz val="11"/>
        <color rgb="FF000000"/>
        <rFont val="宋体"/>
        <charset val="134"/>
      </rPr>
      <t>食品质量与安全研究生第二党支部 纪律委员  2分
（2）</t>
    </r>
    <r>
      <rPr>
        <sz val="11"/>
        <color rgb="FF000000"/>
        <rFont val="Arial"/>
        <charset val="134"/>
      </rPr>
      <t xml:space="preserve">	</t>
    </r>
    <r>
      <rPr>
        <sz val="11"/>
        <color rgb="FF000000"/>
        <rFont val="宋体"/>
        <charset val="134"/>
      </rPr>
      <t>班级团支部为先进团支部  0.25分</t>
    </r>
  </si>
  <si>
    <r>
      <rPr>
        <sz val="11"/>
        <color rgb="FFFF0000"/>
        <rFont val="宋体"/>
        <charset val="134"/>
      </rPr>
      <t>（1）</t>
    </r>
    <r>
      <rPr>
        <sz val="11"/>
        <color rgb="FFFF0000"/>
        <rFont val="Arial"/>
        <charset val="134"/>
      </rPr>
      <t xml:space="preserve">	</t>
    </r>
    <r>
      <rPr>
        <sz val="11"/>
        <color rgb="FFFF0000"/>
        <rFont val="宋体"/>
        <charset val="134"/>
      </rPr>
      <t>食品质量与安全研究生第二党支部 纪律委员  2分
（2）</t>
    </r>
    <r>
      <rPr>
        <sz val="11"/>
        <color rgb="FFFF0000"/>
        <rFont val="Arial"/>
        <charset val="134"/>
      </rPr>
      <t xml:space="preserve">	</t>
    </r>
    <r>
      <rPr>
        <sz val="11"/>
        <color rgb="FFFF0000"/>
        <rFont val="宋体"/>
        <charset val="134"/>
      </rPr>
      <t>班级团支部为先进团支部  0.25分</t>
    </r>
  </si>
  <si>
    <t xml:space="preserve">（1）2022.11.10 专利辅导讲座  0.2分
（2）2022.12．14 农产品加工学术讲座  0.2分
（3）2023.3.15 学者面对面讲座  0.2分
（4）2023．4.20 防电信网络诈骗宣讲会  0.2分
（5）2023.4.23 食品安全科普大赛观众  0.2分
</t>
  </si>
  <si>
    <t xml:space="preserve">（1）参与食品学院男子篮球队赛选拔  0.2分
（2）参与食品学院乒乓球队赛选拔  0.2分 
</t>
  </si>
  <si>
    <t>陈旭洁</t>
  </si>
  <si>
    <t>（1）先进团支部团员 0.25分；
（2）2022年11月27日心理健康讲座观众 0.2分；
（3）2023年4月20日防电信网络诈骗研究生专场宣讲会 0.2分；
（4）2022年广东省模拟提案征集活动 0.2分
（5）四院联合心理知识竞赛 0.2分</t>
  </si>
  <si>
    <t>（1）先进团支部团员 0.25分；
（2）2022年11月27日心理健康讲座观众 0.2分；
（3）2023年4月20日防电信网络诈骗研究生专场宣讲会 0.2分；
（4）2022年广东省模拟提案征集活动 0.2分
（5）四院联合心理知识竞赛 0.2分（6）线上文体0.2（7）书画比赛0.2</t>
  </si>
  <si>
    <t>（1）十二届综述大赛0.2分
（2）2022年11月10日专利辅导讲座0.2分
（3）2022年实验技能大赛 0.2分</t>
  </si>
  <si>
    <t>（1）参与食品学院院运会4×100米接力目比赛  0.2分； （2）定向越野 0.2分
（3）2022年食品学院研究生乒乓球选拔赛 0.2分（4）2023第二届夜间超级迷宫定向赛暨校队选拔赛 0.2分（5）2023年华南农业大学第二期研究生荧光夜跑 0.2分（6）2023年华南农业大学研究生趣味运动会 0.2分（7）2023易班嘉年华定向越野活动（校级） 1.4分（8）线上文体打卡活动：音乐打卡0.2分，体育打卡0.2分（9）第十三届迎新杯书画大赛 0.2分</t>
  </si>
  <si>
    <t>（1）参与食品学院院运会4×100米接力目比赛  0.2分； （2）定向越野 0.2分
（3）2022年食品学院研究生乒乓球选拔赛 0.2分（4）2023第二届夜间超级迷宫定向赛暨校队选拔赛 0.2分（5）2023年华南农业大学第二期研究生荧光夜跑 0.2分（6）2023年华南农业大学研究生趣味运动会 0.2分（7）2023易班嘉年华定向越野活动（校级）0.5分（8）线上文体打卡活动：音乐打卡0.2分（9）第十三届迎新杯书画大赛 0.2分</t>
  </si>
  <si>
    <t>（1）参与食品学院院运会4×100米接力目比赛  0.2分； （2）定向越野 0.2分
（3）2022年食品学院研究生乒乓球选拔赛 0.2分（4）2023第二届夜间超级迷宫定向赛暨校队选拔赛 0.2分（5）2023年华南农业大学第二期研究生荧光夜跑 0.2分（6）2023年华南农业大学研究生趣味运动会 0.2分（7）2023易班嘉年华定向越野活动（校级）0.5分</t>
  </si>
  <si>
    <t>易班嘉年华0.5分、线上打卡只能加一次，线上打卡属于集体活动，集体分已经达上限</t>
  </si>
  <si>
    <t>邓又文</t>
  </si>
  <si>
    <t xml:space="preserve">（1） 2023年3月30日学者面对面 集体活动0.2分；
（2） 2023年4月20日防电信诈骗研究生专场宣传讲会 集体活动 0.2分；
（3） 2023.4.27食品安全科普作品创作大赛 0.2分；
（4） 2022年11月27 日心理健康讲座 非学术0.2分；
（5） 2022年11月2日食品大讲堂 非学术 0.2分；
（6） 2022-2023学年食品学院研究生“青年大学习”先进团支部 0.25分；
</t>
  </si>
  <si>
    <t xml:space="preserve">（1） 食品学院第十二届综述大赛参与 0.2分
（2） 2023年华南农业大学“创客杯”大学生创新创业大赛 铜奖 0.8分；
（3） 2022年12月14日广东农产品加工产业发展现状与趋势讲座 学术 0.2分；
</t>
  </si>
  <si>
    <t>（1） 参与食品学院院运会女子铅球项目比赛 0.2分；
（2） 参与食品学院研究生女子篮球选拔赛 0.2分；
（3） 参与食品学院研究生乒乓球球队选拔赛 0.2分；
（4） 参与研究生趣味运动会 0.2分；
（5） 参与第六十五届田径运动会定向运动选拔赛积分赛 0.2分；</t>
  </si>
  <si>
    <t>林梦芳</t>
  </si>
  <si>
    <t xml:space="preserve">（1） 2023.4.20防电信诈骗研究生专场宣传讲会集体活动 0.2分；
（2） 2023.4.27食品安全科普作品创作大赛 0.2分；
（3） 2022年11月27日心理健康讲座 非学术0.2分；
（4） 2022年11月2日食品大讲堂 非学术 0.2分；
（5） 硕士7班 食品学院先进团队支部 0.25 分；
</t>
  </si>
  <si>
    <t xml:space="preserve">（1） 食品学院第十二届综述大赛参与 0.2分
（2） 2023年华南农业大学“创客杯”大学生创新创业大赛铜奖0.8分；
（3） 2022年12月14日广东农产品加工产业发展现状与趋势讲座 学术 0.2分；
</t>
  </si>
  <si>
    <t xml:space="preserve">（1） 参与食品学院院运会女子铅球项目比赛 0.2分；
（2） 参与食品学院研究生女子篮球选拔赛 0.2分；
（3） 参与食品学院研究生乒乓球球队选拔赛 0.2分；
（4） 参与研究生趣味运动会 0.2分；
（5） 参与第六十五届田径运动会定向运动选拔赛积分赛 0.2分；
</t>
  </si>
  <si>
    <t>刘珮瑶</t>
  </si>
  <si>
    <r>
      <rPr>
        <sz val="11"/>
        <color rgb="FF000000"/>
        <rFont val="宋体"/>
        <charset val="134"/>
      </rPr>
      <t>（1）</t>
    </r>
    <r>
      <rPr>
        <sz val="11"/>
        <color rgb="FF000000"/>
        <rFont val="Arial"/>
        <charset val="134"/>
      </rPr>
      <t xml:space="preserve">	</t>
    </r>
    <r>
      <rPr>
        <sz val="11"/>
        <color rgb="FF000000"/>
        <rFont val="宋体"/>
        <charset val="134"/>
      </rPr>
      <t>2021级硕士3班先进团支部0.2分
（2）2023年4月20日防网络诈骗研究生专场宣讲会0.2分
（3）2022-2023年度第一学期“共抗艾滋，共享健康线上讲座”0.2分</t>
    </r>
  </si>
  <si>
    <t>（1）2021级硕士3班先进团支部0.2分
（2）2023年4月20日防网络诈骗研究生专场宣讲会0.2分
（3）2022-2023年度第一学期“共抗艾滋，共享健康线上讲座”0.2分</t>
  </si>
  <si>
    <r>
      <rPr>
        <sz val="11"/>
        <color rgb="FF000000"/>
        <rFont val="宋体"/>
        <charset val="134"/>
      </rPr>
      <t>（1）食品学院第十二届综述大赛参与 0.2分
(2)</t>
    </r>
    <r>
      <rPr>
        <sz val="11"/>
        <color rgb="FF000000"/>
        <rFont val="Arial"/>
        <charset val="134"/>
      </rPr>
      <t xml:space="preserve">	</t>
    </r>
    <r>
      <rPr>
        <sz val="11"/>
        <color rgb="FF000000"/>
        <rFont val="宋体"/>
        <charset val="134"/>
      </rPr>
      <t>2022年11月10日专利辅导讲座 0.2分</t>
    </r>
  </si>
  <si>
    <t>（1）食品学院第十二届综述大赛参与 0.2分(2) 2022年11月10日专利辅导讲座 0.2分</t>
  </si>
  <si>
    <r>
      <rPr>
        <sz val="11"/>
        <color rgb="FF000000"/>
        <rFont val="宋体"/>
        <charset val="134"/>
      </rPr>
      <t>（1）</t>
    </r>
    <r>
      <rPr>
        <sz val="11"/>
        <color rgb="FF000000"/>
        <rFont val="Arial"/>
        <charset val="134"/>
      </rPr>
      <t xml:space="preserve">	</t>
    </r>
    <r>
      <rPr>
        <sz val="11"/>
        <color rgb="FF000000"/>
        <rFont val="宋体"/>
        <charset val="134"/>
      </rPr>
      <t>2021年食品学院研究生女子篮球选拔赛参与0.2分
（2）2021年食品学院研究生乒乓球选拔赛参与0.2分
（3）2023易班嘉年华定向越野参与0.2分
（4）2023易班嘉年华定向越野一等奖1分
（5）2022年院运会田赛女子铅球参与 0.2分
（6）定向越野初赛参与0.2分
（7）线上文体打卡活动-体育打卡0.2分
（8）线上文体打卡活动-音乐打卡0.2分</t>
    </r>
  </si>
  <si>
    <r>
      <rPr>
        <sz val="11"/>
        <color rgb="FFFF0000"/>
        <rFont val="宋体"/>
        <charset val="134"/>
      </rPr>
      <t xml:space="preserve">（1）2021年食品学院研究生女子篮球选拔赛参与0.2分
（2）2021年食品学院研究生乒乓球选拔赛参与0.2分
</t>
    </r>
    <r>
      <rPr>
        <strike/>
        <sz val="11"/>
        <color rgb="FFFF0000"/>
        <rFont val="宋体"/>
        <charset val="134"/>
      </rPr>
      <t>（3）2023易班嘉年华定向越野参与0.2分</t>
    </r>
    <r>
      <rPr>
        <sz val="11"/>
        <color rgb="FFFF0000"/>
        <rFont val="宋体"/>
        <charset val="134"/>
      </rPr>
      <t>（同一比赛参与和获奖只计算获奖）</t>
    </r>
    <r>
      <rPr>
        <sz val="11"/>
        <color rgb="FF000000"/>
        <rFont val="宋体"/>
        <charset val="134"/>
      </rPr>
      <t xml:space="preserve">
（4）2023易班嘉年华定向越野一等奖1分
（5）2022年院运会田赛女子铅球参与 0.2分
（6）定向越野初赛参与0.2分
（7）线上文体打卡活动-体育打卡0.2分
（8）线上文体打卡活动-音乐打卡0.2分</t>
    </r>
  </si>
  <si>
    <t>梁子晴</t>
  </si>
  <si>
    <t>（1）2022-2023学年院级先进团支部0.25分
（2）2022-2023学年院级五四红旗团支部 0.25分
（3）2023.04.20防电信网络诈骗研究生专场宣讲会 0.2分</t>
  </si>
  <si>
    <t>（1）2022-2023学年院级先进团支部0.25分（2）2022-2023学年院级五四红旗团支部 0.25分（3）2023.04.20防电信网络诈骗研究生专场宣讲会 0.2分（4）2023.03.15 学者面对面 0.2分
（5）2023.03.30 学者面对面0.2分（6）2022.11.02食品大讲堂 0.2分（7）2022.11.27 心理健康讲座 0.2分</t>
  </si>
  <si>
    <t>（1）食品学院第12届综述大赛参与 0.2分
（2）2022.11.02食品大讲堂 0.2分
（3）2022.11.10专利辅导讲座名单0.2分
（4）2022.11.27 心理健康讲座 0.2分
（5）2022.12.14 广东农产品加工产业发展现状与趋势 0.2分
（6）2023.03.15 学者面对面 0.2分
（7）2023.03.30 学者面对面0.2分</t>
  </si>
  <si>
    <t xml:space="preserve">（1）食品学院第12届综述大赛参与 0.2分（2）2022.11.10专利辅导讲座名单0.2分（3）2022.12.14 广东农产品加工产业发展现状与趋势 0.2分
</t>
  </si>
  <si>
    <t>（1）2022女子篮球选拔赛 0.2分
（2）2022食品学院院运会提前赛女子立定跳远  0.2分
（3）2022乒乓球队选拔赛 0.2分
（4）2022定向越野百米赛女子组第六名 0.5分</t>
  </si>
  <si>
    <t>闫亚敏</t>
  </si>
  <si>
    <t xml:space="preserve">（1）非学术性讲座：2022年11月2日《食品大讲堂》0.2分
（2）集体活动：2023年3月15日《学者面对面》0.2分；2023年4月20日《防电信网络诈骗》0.2分；线上文体打卡活动：0.2分
（3）先进团支部班级 0.25分 </t>
  </si>
  <si>
    <r>
      <rPr>
        <sz val="11"/>
        <color rgb="FFFF0000"/>
        <rFont val="宋体"/>
        <charset val="134"/>
      </rPr>
      <t>（1）非学术性讲座：2022年11月2日《食品大讲堂》0.2分
（2）集体活动：2023年3月15日《学者面对面》0.2分；</t>
    </r>
    <r>
      <rPr>
        <sz val="11"/>
        <color rgb="FF000000"/>
        <rFont val="宋体"/>
        <charset val="134"/>
      </rPr>
      <t xml:space="preserve">2023年4月20日《防电信网络诈骗》0.2分；线上文体打卡活动：0.2分
（3）先进团支部班级 0.25分 </t>
    </r>
  </si>
  <si>
    <t xml:space="preserve">（1）非学术性讲座：2022年11月2日《食品大讲堂》0.2分
（2）集体活动：2023年3月15日《学者面对面》0.2分（3）2023年4月20日《防电信网络诈骗》0.2分；（4）线上文体打卡活动：0.2分
（5）先进团支部班级 0.25分 </t>
  </si>
  <si>
    <t>食品学院第十二届综述大赛参与 0.2分</t>
  </si>
  <si>
    <r>
      <rPr>
        <sz val="11"/>
        <color rgb="FFFF0000"/>
        <rFont val="宋体"/>
        <charset val="134"/>
      </rPr>
      <t>（1）非学术性讲座：2022年11月2日《食品大讲堂》0.2分
（2）集体活动：2023年3月15日《学者面对面》0.2分；</t>
    </r>
    <r>
      <rPr>
        <sz val="11"/>
        <color rgb="FF000000"/>
        <rFont val="宋体"/>
        <charset val="134"/>
      </rPr>
      <t>食品学院第十二届综述大赛参与 0.2分</t>
    </r>
  </si>
  <si>
    <t>（1）非学术性讲座：2022年11月2日《食品大讲堂》0.2分
（2）集体活动：2023年3月15日《学者面对面》0.2分；食品学院第十二届综述大赛参与 0.2分</t>
  </si>
  <si>
    <t>（1）参与食品学院院运会提前赛女子立定跳远项目比赛0.2分；
（2）参与2022年食品学院研究生篮球选拔赛 0.2分
（3）乒乓球选拔0.2分
（4）定向越野0.2分
（5）荧光夜跑0.2分
（6）参加由学校、学院组织的华南农业大学食用菌永根科技站“科技兴农，乡村振兴”服务0.5分</t>
  </si>
  <si>
    <t>1.5分</t>
  </si>
  <si>
    <t>梁旭茹</t>
  </si>
  <si>
    <t>15113375388</t>
  </si>
  <si>
    <t>岳淑丽</t>
  </si>
  <si>
    <r>
      <rPr>
        <sz val="11"/>
        <color rgb="FF000000"/>
        <rFont val="宋体"/>
        <charset val="134"/>
      </rPr>
      <t>(1) 第95期督导员 0.5分</t>
    </r>
    <r>
      <rPr>
        <sz val="10"/>
        <color rgb="FF000000"/>
        <rFont val="宋体"/>
        <charset val="134"/>
      </rPr>
      <t xml:space="preserve">
(2) 班级获2022-2023年度华南农业大学“五四红旗团支部”称号 0.5分
(3) 班级获2022-2023学年食品学院研究生 “青年大学习”先进团支部 0.25分
(4) 2023年4月20日防电信网络诈骗研究生专场宣讲会线下参会 0.2分
(5) 2022年11月27日心理健康讲座参会 0.2分
(6) 疫情期间宿舍文体打卡活动 0.2分</t>
    </r>
  </si>
  <si>
    <r>
      <rPr>
        <sz val="11"/>
        <color rgb="FFFF0000"/>
        <rFont val="宋体"/>
        <charset val="134"/>
      </rPr>
      <t>(1) 第95期督导员 0.2分</t>
    </r>
    <r>
      <rPr>
        <sz val="10"/>
        <color rgb="FF000000"/>
        <rFont val="宋体"/>
        <charset val="134"/>
      </rPr>
      <t xml:space="preserve">
(2) 班级获2022-2023年度华南农业大学“五四红旗团支部”称号 0.5分
(3) 班级获2022-2023学年食品学院研究生 “青年大学习”先进团支部 0.25分
(4) 2023年4月20日防电信网络诈骗研究生专场宣讲会线下参会 0.2分
(5) 2022年11月27日心理健康讲座参会 0.2分
(6) 疫情期间宿舍文体打卡活动 0.2分</t>
    </r>
  </si>
  <si>
    <r>
      <rPr>
        <sz val="11"/>
        <color rgb="FF000000"/>
        <rFont val="宋体"/>
        <charset val="134"/>
      </rPr>
      <t>(1) 第95期督导员 0.2分</t>
    </r>
    <r>
      <rPr>
        <sz val="10"/>
        <color rgb="FF000000"/>
        <rFont val="宋体"/>
        <charset val="134"/>
      </rPr>
      <t xml:space="preserve">
(2) 班级获2022-2023年度华南农业大学“五四红旗团支部”称号 0.5分
(3) 班级获2022-2023学年食品学院研究生 “青年大学习”先进团支部 0.25分
(4) 2023年4月20日防电信网络诈骗研究生专场宣讲会线下参会 0.2分
(5) 2022年11月27日心理健康讲座参会 0.2分
(6) 疫情期间宿舍文体打卡活动 0.2分</t>
    </r>
  </si>
  <si>
    <t>(1) 食品学院第12届综述大赛参与 0.2分
(2) 2022年11月10日专利辅导讲座 0.2分
(3) 2022年12月14日广东农产品加工产业发展现状与趋势讲座 0.2分</t>
  </si>
  <si>
    <t>(1) 2022年食品学院研究生女子篮球选拔赛 0.2分
(2) 2022年食品学院研究生乒乓球队选拔赛 0.2分
(3) 2022院运会女子100米参赛 0.2分
(4) 2022年定向越野初赛 0.2分
(5) 2023华南农业大学第二期研究生荧光夜跑 0.2分</t>
  </si>
  <si>
    <t>庄俊耀</t>
  </si>
  <si>
    <t>“先进团支部”班级:0.25分</t>
  </si>
  <si>
    <t>（1）参加食品学院院运会引体向上第三名 0.8分（2）参加食品学院水运会50米蛙泳第一名  1分  （3）参加食品学院水运会50米自由泳第三名 0.8分                    （4）参加华南农业大学第57届游泳运动会 0.3分    </t>
  </si>
  <si>
    <t>甘汉林</t>
  </si>
  <si>
    <t>（1）0.5分（所在21级硕士1班获校级“五四红旗团支部”（校级）荣誉，2023年5月）（2）0.25分（所在21级硕士1班获校级“先进团支部”（院级）荣誉，2023年9月）</t>
  </si>
  <si>
    <t>（1）0.5分（所在21级硕士1班获校级“五四红旗团支部”（校级）荣誉，2023年5月）（2）0.25分（所在21级硕士1班获校级“先进团支部”（院级）荣誉，2023年9月）（3）0.2分（食品学院防诈骗讲座，2023年）（4）0.2分（学者面对面-关甜老师讲座，2023年3月15日）（5）0.2分（学者面对面-徐振林老师讲座，2023年3月30日）（6）0.2分（心理讲座，2023年11月27日）</t>
  </si>
  <si>
    <t>（1）0.2分（农产品学术讲座，2022年12月14日）（2）0.2分（专利讲座，2022年11月10日）（3）0.2分（参与综述大赛，2023年3月）</t>
  </si>
  <si>
    <t>（1）0.2分（参与食品学院院运会提前赛立定跳远项目，2022年11月）（2）0.2分（参与荧光夜跑，2023年6月）（3）0.2分（参与食品学院研究生乒乓球选拔赛，2023年10月）（4）1分（校研会趣味运动会优秀奖，2023年5月）（5）0.2分（心理讲座，2023年11月27日）（6）0.2分（食品学院防诈骗讲座，2023年）（7）0.2分（学者面对面-关甜老师讲座，2023年3月15日）（8）0.2分（学者面对面-徐振林老师讲座，2023年3月30日）</t>
  </si>
  <si>
    <t>（1）0.2分（参与食品学院院运会提前赛立定跳远项目，2022年11月）（2）0.2分（参与荧光夜跑，2023年6月）（3）0.2分（参与食品学院研究生乒乓球选拔赛，2023年10月）（4）1分（校研会趣味运动会优秀奖，2023年5月）</t>
  </si>
  <si>
    <t>（1）0.2分（参与食品学院院运会提前赛立定跳远项目，2022年11月）（2）0.2分（参与荧光夜跑，2023年6月）（3）0.2分（参与食品学院研究生乒乓球选拔赛，2023年10月）（4）0.3分（校研会趣味运动会优秀奖）</t>
  </si>
  <si>
    <t>王赛男</t>
  </si>
  <si>
    <t xml:space="preserve">（1）参与心理健康讲座 0.2分
（2）参与防电信诈骗讲座 0.2分
（2）参与2023年3月 30日学者面对面讲座 0.2分
（4）食品学院先进团支部21硕士8班 0.25分
（5）参与四院联合心理知识竞赛活动 0.2分
（6）参与线上体育打卡活动0.2分
</t>
  </si>
  <si>
    <r>
      <rPr>
        <sz val="11"/>
        <color rgb="FF000000"/>
        <rFont val="宋体"/>
        <charset val="134"/>
      </rPr>
      <t>（1）</t>
    </r>
    <r>
      <rPr>
        <sz val="11"/>
        <color rgb="FF000000"/>
        <rFont val="Arial"/>
        <charset val="134"/>
      </rPr>
      <t xml:space="preserve">	</t>
    </r>
    <r>
      <rPr>
        <sz val="11"/>
        <color rgb="FF000000"/>
        <rFont val="宋体"/>
        <charset val="134"/>
      </rPr>
      <t>食品学院第12届综述大赛参与 0.2分
（2）</t>
    </r>
    <r>
      <rPr>
        <sz val="11"/>
        <color rgb="FF000000"/>
        <rFont val="Arial"/>
        <charset val="134"/>
      </rPr>
      <t xml:space="preserve">	</t>
    </r>
    <r>
      <rPr>
        <sz val="11"/>
        <color rgb="FF000000"/>
        <rFont val="宋体"/>
        <charset val="134"/>
      </rPr>
      <t>参与2023年6月6日食品大讲堂第十七期讲座 0.2分
（3）</t>
    </r>
    <r>
      <rPr>
        <sz val="11"/>
        <color rgb="FF000000"/>
        <rFont val="Arial"/>
        <charset val="134"/>
      </rPr>
      <t xml:space="preserve">	</t>
    </r>
    <r>
      <rPr>
        <sz val="11"/>
        <color rgb="FF000000"/>
        <rFont val="宋体"/>
        <charset val="134"/>
      </rPr>
      <t xml:space="preserve">参与2023年6月8日研究生学术论坛 0.2分
</t>
    </r>
  </si>
  <si>
    <r>
      <rPr>
        <sz val="11"/>
        <color rgb="FFFF0000"/>
        <rFont val="宋体"/>
        <charset val="134"/>
      </rPr>
      <t>（1）</t>
    </r>
    <r>
      <rPr>
        <sz val="11"/>
        <color rgb="FFFF0000"/>
        <rFont val="Arial"/>
        <charset val="134"/>
      </rPr>
      <t xml:space="preserve">	</t>
    </r>
    <r>
      <rPr>
        <sz val="11"/>
        <color rgb="FFFF0000"/>
        <rFont val="宋体"/>
        <charset val="134"/>
      </rPr>
      <t>食品学院第12届综述大赛参与 0.2分
（2）</t>
    </r>
    <r>
      <rPr>
        <sz val="11"/>
        <color rgb="FFFF0000"/>
        <rFont val="Arial"/>
        <charset val="134"/>
      </rPr>
      <t xml:space="preserve">	</t>
    </r>
    <r>
      <rPr>
        <sz val="11"/>
        <color rgb="FFFF0000"/>
        <rFont val="宋体"/>
        <charset val="134"/>
      </rPr>
      <t>参与2023年6月6日食品大讲堂第十七期讲座 0.2分
（3）</t>
    </r>
    <r>
      <rPr>
        <sz val="11"/>
        <color rgb="FFFF0000"/>
        <rFont val="Arial"/>
        <charset val="134"/>
      </rPr>
      <t xml:space="preserve">	</t>
    </r>
    <r>
      <rPr>
        <sz val="11"/>
        <color rgb="FFFF0000"/>
        <rFont val="宋体"/>
        <charset val="134"/>
      </rPr>
      <t xml:space="preserve">参与2023年6月8日研究生学术论坛 0.2分
</t>
    </r>
  </si>
  <si>
    <t>（1） 参与定向越野初赛团队赛 0.2分
（2） 参与2022年院运会径赛女子一百米预赛 0.2分
（3） 参与2022年乒乓球队选拔赛 0.2分
（4） 参与2022年女子篮球选拔赛 0.2分
（5） 参与2023年华南农业大学趣味运动会 0.2分
（6） 参与2023年华南农业大学荧光夜跑 0.2分</t>
  </si>
  <si>
    <t>黎金彩</t>
  </si>
  <si>
    <t>李雪玲</t>
  </si>
  <si>
    <t>担任党支部委员；所在团支部 获得“五四红旗团支部” 集体荣誉表彰；先进团支部</t>
  </si>
  <si>
    <t>担任党支部委员 2分；所在团支部 获得“五四红旗团支部” 集体荣誉表彰0.5分；先进团支部 0.25分</t>
  </si>
  <si>
    <t>食品学院第十二届综述大赛参与</t>
  </si>
  <si>
    <t>吴晗</t>
  </si>
  <si>
    <t xml:space="preserve">（1） 2023.4.20防电信诈骗研究生专场宣传讲会集体活动 0.2分；
（2） 2022年11月2日食品大讲堂 非学术 0.2分；
（3） 硕士7班 食品学院先进团队支部 0.25 分；
</t>
  </si>
  <si>
    <t xml:space="preserve">（1） 2022年11月10日专利辅导讲座 0.2分
（2） 2023年华南农业大学“创客杯”大学生创新创业大赛铜奖0.8分；
（3） 2022年12月14日广东农产品加工产业发展现状与趋势讲座 学术 0.2分；
</t>
  </si>
  <si>
    <t xml:space="preserve">（1） 参与食品学院院运会女子仰卧起坐项目比赛 0.2分；
（2） 参与食品学院研究生女子篮球选拔赛 0.2分；
（3） 参与食品学院研究生乒乓球球队选拔赛 0.2分；
（4） 参与研究生趣味运动会 0.2分；
（5） 参与第六十五届田径运动会定向运动选拔赛积分赛 0.2分；
</t>
  </si>
  <si>
    <t>杜卉妍</t>
  </si>
  <si>
    <t>（1）院级先进团支部 0.25分（2）院级五四红旗团支部 0.25分（3）防电信网络诈骗研究生宣讲会 参与 0.2分</t>
  </si>
  <si>
    <t>（1）院级先进团支部 0.25分（2）院级五四红旗团支部 0.25分（3）防电信网络诈骗研究生宣讲会 参与 0.2分（4）心理健康讲座参与 0.2分（5）学者面对面讲座参与 0.2分</t>
  </si>
  <si>
    <t>（1）食品学院第十二届综述大赛参与  0.2分（2）心理健康讲座参与 0.2分（3）广东农产品加工产业发展现状与趋势讲座参与 0.2分（4）学者面对面讲座参与 0.2分</t>
  </si>
  <si>
    <t>（1）食品学院第十二届综述大赛参与  0.2分（3）广东农产品加工产业发展现状与趋势讲座参与 0.2分</t>
  </si>
  <si>
    <t xml:space="preserve">（1）食品学院院运会田赛参与，0.2分
（2）研究生足球赛记录员，0.3分
（3）食品研究生女子篮球选拔赛，0.2分
（4）定向越野初赛百米赛第五名，0.6分
</t>
  </si>
  <si>
    <t>胡建城</t>
  </si>
  <si>
    <t xml:space="preserve">（1）参加“共抗艾滋，共享健康”线上讲座活动 0.2分
（2）参加2023年4月20日防电信网络诈骗研究生专场宣讲会 0.2分
（3）参加“线上文体打卡活动-音乐” 0.2分
（4）食品学院研究生“青年大学习”先进团支部 0.25分
（5）获校级“五四红旗团支部”称号0.5分
（6）参加“线上文体打卡活动-体育” 0.2分
</t>
  </si>
  <si>
    <t>线上打卡活动重复</t>
  </si>
  <si>
    <t xml:space="preserve">（1）参与篮球选拔 0.2分；
（2）参加乒乓球选拔 0.2分；
（3）参加定向越野团体赛 0.2分；
（4）第二届夜间超级迷宫定向赛暨校队选拔赛 0.2分；
（5）参与研究生足球比赛0.2分；
（6）2022年院运会提前赛男子立定跳远 0.2分；
（7）参与研究生趣味运动会 0.2分。
</t>
  </si>
  <si>
    <t>林艺美</t>
  </si>
  <si>
    <t>（1）4.20防电信诈骗讲座 0.2分；
（2）先进团支部 0.25分；
（3）3.15学者面对面 0.2分</t>
  </si>
  <si>
    <t>（1）4.20防电信诈骗讲座 0.2分；（2）先进团支部 0.25分；（3）3.15学者面对面 0.2分</t>
  </si>
  <si>
    <t>（1）研究生学术论坛决赛 0.2分；
（2）11.10专利辅导讲座 0.2分；
（3）12.14广东农产品加工产业发展现状与趋势 0.2分；
（4）食品学院第十二届届综述大赛参与 0.2分</t>
  </si>
  <si>
    <t>（1）研究生学术论坛决赛 0.2分；（2）11.10专利辅导讲座 0.2分；（3）12.14广东农产品加工产业发展现状与趋势 0.2分；（4）食品学院第十二届届综述大赛参与 0.2分</t>
  </si>
  <si>
    <t>（1）参与食品学院院运会女子100米预赛  0.2分；
（2）食品学院研究生女子篮球选拔赛 0.2分；
（3）定向越野短距离赛第四名 0.7分；
（4）食品学院乒乓球选拔赛 0.2分</t>
  </si>
  <si>
    <t>1.3分</t>
  </si>
  <si>
    <t>（1）参与食品学院院运会女子100米预赛  0.2分；（2）食品学院研究生女子篮球选拔赛 0.2分；（3）定向越野短距离赛第四名 0.7分；（4）食品学院乒乓球选拔赛 0.2分</t>
  </si>
  <si>
    <t>刘静怡</t>
  </si>
  <si>
    <t>18290326766</t>
  </si>
  <si>
    <t>（1）2022-2023年度华南农业大学五四红旗团支部 0.5分
（2）2022-2023年度先进团支部 0.25分
（3）防电信诈骗研究生专场宣讲会 0.2分
（4）3.15学者面对面讲座 0.2分
（5）3.30学者面对面讲座 0.2分
（6）11.2食品大讲堂 0.2分
（7）11.27心理健康讲座 0.2分</t>
  </si>
  <si>
    <t>（1）2022-2023年度华南农业大学五四红旗团支部 0.5分
（2）2022-2023年度先进团支部 0.25分
（3）防电信诈骗研究生专场宣讲会 0.2分
（4）3.15学者面对面讲座 0.2分
（5）3.30学者面对面讲座 0.2分
（6）11.2食品大讲堂 0.2分（学术活动，与线上打卡换）
（7）11.27心理健康讲座 0.2分</t>
  </si>
  <si>
    <t>（1）2022-2023年度华南农业大学五四红旗团支部 0.5分
（2）2022-2023年度先进团支部 0.25分
（3）防电信诈骗研究生专场宣讲会 0.2分
（4）3.15学者面对面讲座 0.2分
（5）3.30学者面对面讲座 0.2分
（6）11.2食品大讲堂 0.2分（该活动是学术活动，与线上打卡换）
（7）11.27心理健康讲座 0.2分</t>
  </si>
  <si>
    <t>（1）食品学院第十二届综述大赛参与 0.2分
（2）11.10专利辅导讲座 0.2分
（3）12.14广东农产品加工产业发展现状与趋势讲座 0.2分</t>
  </si>
  <si>
    <r>
      <rPr>
        <sz val="10"/>
        <rFont val="宋体"/>
        <charset val="134"/>
      </rPr>
      <t xml:space="preserve">（1）参加食品学院院运会铅球项目 0.2分
（2）定向越野短距离赛女子组  0.2分
</t>
    </r>
    <r>
      <rPr>
        <sz val="10"/>
        <color rgb="FFFF0000"/>
        <rFont val="宋体"/>
        <charset val="134"/>
      </rPr>
      <t>（3）研究生宿舍线上打卡活动-音乐类 0.2分
（4）研究生宿舍线上打卡活动-体育类 0.2分</t>
    </r>
  </si>
  <si>
    <r>
      <rPr>
        <sz val="11"/>
        <color rgb="FFFF0000"/>
        <rFont val="宋体"/>
        <charset val="134"/>
      </rPr>
      <t xml:space="preserve">（1）参加食品学院院运会铅球项目 0.2分
（2）定向越野短距离赛女子组  0.2分
</t>
    </r>
    <r>
      <rPr>
        <sz val="10"/>
        <color rgb="FFFF0000"/>
        <rFont val="宋体"/>
        <charset val="134"/>
      </rPr>
      <t>（3）研究生宿舍线上打卡活动-音乐类 、研究生宿舍线上打卡活动-体育类 0.2分</t>
    </r>
  </si>
  <si>
    <t>陈家乐</t>
  </si>
  <si>
    <t>（1）院级先进团支部0.25分；
（2）院级五四红旗团支部 0.5分；（3）参加防电信网络诈骗研究生专场宣讲会 0.2分
（4）参加学习二十大活动三等奖 0.2分</t>
  </si>
  <si>
    <t>（1）院级先进团支部0.25分；
（2）院级五四红旗团支部 0.25分；（3）参加防电信网络诈骗研究生专场宣讲会 0.2分
（4）参加学习二十大活动三等奖 0.2分</t>
  </si>
  <si>
    <t>（1）参加丁颖杯发明创新大赛 0.2分；</t>
  </si>
  <si>
    <t>（1）参加食品学院水运会“50米蛙泳”比赛第5名0.6分；（2）参加食品学院水运会“4X50米接力”比赛第1名 1分</t>
  </si>
  <si>
    <t>院级五四红旗团支部 0.25分，不是0.5分</t>
  </si>
  <si>
    <t>罗明</t>
  </si>
  <si>
    <t>15909376854</t>
  </si>
  <si>
    <t>（1）2022年11月27日心理健康讲座  0.2分；
（2）3.15学者面对面讲座  0.2分；
（3）防电信网络诈骗研究生专场宣讲会 0.2分；
（4）食品安全科普大赛  0.2分；
（5）先进团支部团员  0.25分；
（6）校级“五四红旗团支部”  0.5分</t>
  </si>
  <si>
    <t>（1）参加广东农产品加工产业发展现状与趋势讲座 0.2分</t>
  </si>
  <si>
    <t>（1）食品学院研究生乒乓球选拔赛  0.2分；
（2）2022年院运会女子铅球  0.2分；
（3）2022年定向越野短距离赛初赛 0.2分；
（4）“线上文体打卡”体育打卡
0.2分；
（5）“线上文体打卡”音乐打卡
0.2分</t>
  </si>
  <si>
    <t>（1）食品学院研究生乒乓球选拔赛  0.2分；
（2）2022年院运会女子铅球  0.2分；
（3）2022年定向越野短距离赛初赛 0.2分；
（4）“线上文体打卡”体育打卡、“线上文体打卡”音乐打卡
0.2分</t>
  </si>
  <si>
    <t>钟梓杰</t>
  </si>
  <si>
    <t>15521288568</t>
  </si>
  <si>
    <r>
      <rPr>
        <sz val="11"/>
        <color rgb="FF000000"/>
        <rFont val="宋体"/>
        <charset val="134"/>
      </rPr>
      <t xml:space="preserve">（1）五四红旗团支部，校级集体表彰，0.5分
（2）学者面对面，集体活动0.2分
（3）心理健康讲座，非学术0.2分
（4）食品大讲堂，非学术，0.2分
（5）宿舍线上文体活动打卡 0.2分
</t>
    </r>
    <r>
      <rPr>
        <sz val="10"/>
        <color rgb="FFFF0000"/>
        <rFont val="宋体"/>
        <charset val="134"/>
      </rPr>
      <t>（6）线上文体打卡活动，体育打卡 0.2分
（7）线上文体打卡活动，音乐打卡 0.2分</t>
    </r>
    <r>
      <rPr>
        <sz val="10"/>
        <rFont val="宋体"/>
        <charset val="134"/>
      </rPr>
      <t xml:space="preserve">
（8）防电信网络诈骗研究生专场宣讲会，0.2分
（9）先进团支部，0.25分（10）3.30学者面对面，集体0.2分</t>
    </r>
  </si>
  <si>
    <t>同一个活动（线上文体打卡活动）不重复加分；（1）五四红旗团支部，校级集体表彰，0.5分
（2）学者面对面，集体活动0.2分
（3）心理健康讲座，非学术0.2分
（4）食品大讲堂，非学术，0.2分
（5）宿舍线上文体活动打卡 0.2分
（6）线上文体打卡活动，体育打卡 0.2分
（7）线上文体打卡活动，音乐打卡 0.2分
（8）防电信网络诈骗研究生专场宣讲会，0.2分
（9）先进团支部，0.25分（10）3.30学者面对面，集体0.2分</t>
  </si>
  <si>
    <r>
      <rPr>
        <sz val="10"/>
        <rFont val="宋体"/>
        <charset val="134"/>
      </rPr>
      <t xml:space="preserve">（1）食品学院第十二届综述大赛参与 0.2分
</t>
    </r>
    <r>
      <rPr>
        <sz val="10"/>
        <color rgb="FFFF0000"/>
        <rFont val="宋体"/>
        <charset val="134"/>
      </rPr>
      <t>（2）广东农产品加工，学术讲座，0.2分</t>
    </r>
    <r>
      <rPr>
        <sz val="10"/>
        <rFont val="宋体"/>
        <charset val="134"/>
      </rPr>
      <t xml:space="preserve">
（3）专利辅导讲座，学术，0.2分</t>
    </r>
    <r>
      <rPr>
        <sz val="10"/>
        <color rgb="FFFF0000"/>
        <rFont val="宋体"/>
        <charset val="134"/>
      </rPr>
      <t>（4）农产品加工产业发展现状，0.2分</t>
    </r>
  </si>
  <si>
    <t>同一个讲座不重复加分</t>
  </si>
  <si>
    <t>（1）食品学院院运会参与男子立定跳远 0.2分
（2）乒乓球选拔赛 0.2分
（3）男子篮球选拔赛 0.2分
（4）定向越野初赛团体赛 0.2分</t>
  </si>
  <si>
    <t>孔维涓</t>
  </si>
  <si>
    <t>邹宇晓</t>
  </si>
  <si>
    <t>(1)院级“先进团支部”集体荣誉表彰 0.25分 
(2)院级五四红旗团支部 0.25分 
(3)“梦想家”线上歌唱比赛 0.2分 
(4)线上文体打卡 体育打卡 0.2分 
(5)线上文体打卡 音乐打卡 0.2分</t>
  </si>
  <si>
    <t xml:space="preserve">(1)院级“先进团支部”集体荣誉表彰 0.25分 
(2)院级五四红旗团支部 0.25分 
(3)“梦想家”线上歌唱比赛 0.2分 
(4)线上文体打卡 体育打卡 0.2分 
</t>
  </si>
  <si>
    <t>(1)6.8研究生学术论坛决赛 学术讲座 0.2分 
(2)12.14农产品加工学术讲座 学术讲座 0.2分 
(3)食品学院第十二届综述大赛 0.2分</t>
  </si>
  <si>
    <t>(1)定向越野初赛 团体赛 0.2分 
(2)2022年食品学院研究生女子篮球选拔赛0.2分 
(3)2022年食品学院研究生乒乓球选拔赛0.2分 
(4)2022年院运动会提前赛 0.2分 
(5)2023易班嘉年华定向越野 0.2分</t>
  </si>
  <si>
    <t>“线上文体打卡 音乐打卡 ”重复了</t>
  </si>
  <si>
    <t>陈作林</t>
  </si>
  <si>
    <t>朱新贵</t>
  </si>
  <si>
    <t>（1）3月30日学者面对面 0.2分
（2）五四红旗团支部 0.5分
（3）防电信网络诈骗研究生专场宣讲会 0.2分
（4）先进团支部 0.25分</t>
  </si>
  <si>
    <t>（1）11月10日专利辅导讲座 0.2分</t>
  </si>
  <si>
    <t>（1）2022年乒乓球队选拔  0.2分
（2）2022年院运会提前赛立定跳远 0.2分
（3）2023易班嘉年华定向越野活动三等奖 0.5分
（4）食品学院定向越野初赛 0.2分</t>
  </si>
  <si>
    <t>定向越野无证明材料</t>
  </si>
  <si>
    <t>易班定向越野补加0.3</t>
  </si>
  <si>
    <t>周俊萍</t>
  </si>
  <si>
    <t>徐玉娟/杜冰</t>
  </si>
  <si>
    <t>（1）2023.3.15学者面对面讲座 0.2分；（2）2023.4.27食品安全科普大赛观众 0.2分；（3）2022.11.27心理健康讲座 0.2分；（4）2022-2023学年食品学院研究生先进团支部 0.25分。</t>
  </si>
  <si>
    <r>
      <rPr>
        <sz val="11"/>
        <color rgb="FFFF0000"/>
        <rFont val="宋体"/>
        <charset val="134"/>
      </rPr>
      <t>（1）2023.3.15学者面对面讲座 0.2分；</t>
    </r>
    <r>
      <rPr>
        <strike/>
        <sz val="11"/>
        <color rgb="FFFF0000"/>
        <rFont val="宋体"/>
        <charset val="134"/>
      </rPr>
      <t>（2）2023.4.27食品安全科普大赛观众 0.2分；</t>
    </r>
    <r>
      <rPr>
        <sz val="11"/>
        <color rgb="FF000000"/>
        <rFont val="宋体"/>
        <charset val="134"/>
      </rPr>
      <t>（3）2022.11.27心理健康讲座 0.2分；（4）2022-2023学年食品学院研究生先进团支部 0.25分</t>
    </r>
  </si>
  <si>
    <t>（1）2023.3.15学者面对面讲座 0.2分；（2）2023.4.27食品安全科普大赛观众 0.2分；（3）2022.11.27心理健康讲座 0.2分；（4）2022-2023学年食品学院研究生先进团支部 0.25分</t>
  </si>
  <si>
    <t>（1）2022.12.14农产品加工学术讲座 0.2分；（2）2022.11.10专利辅导讲座 0.2分；（3）2023.4.23食品学院第十二届综述大赛 0.2分；</t>
  </si>
  <si>
    <r>
      <rPr>
        <sz val="11"/>
        <color rgb="FFFF0000"/>
        <rFont val="宋体"/>
        <charset val="134"/>
      </rPr>
      <t>（1）2022.12.14农产品加工学术讲座 0.2分；（2）2022.11.10专利辅导讲座 0.2分；（3）2023.4.23食品学院第十二届综述大赛 0.2分（2）2023.4.27食品安全科普大赛观众 0.2分；</t>
    </r>
    <r>
      <rPr>
        <sz val="11"/>
        <color rgb="FF000000"/>
        <rFont val="宋体"/>
        <charset val="134"/>
      </rPr>
      <t xml:space="preserve">
</t>
    </r>
  </si>
  <si>
    <t xml:space="preserve">（1）2022.12.14农产品加工学术讲座 0.2分；（2）2022.11.10专利辅导讲座 0.2分；（3）2023.4.23食品学院第十二届综述大赛 0.2分（2）2023.4.27食品安全科普大赛观众 0.2分；
</t>
  </si>
  <si>
    <t>（1）2022女子篮球选拔赛 0.2分；（2）2022乒乓球选拔赛 0.2分；（3）2023.4.9定向越野初赛0.2分；（4）2023.6.11第二期研究生荧光夜跑 0.2分。</t>
  </si>
  <si>
    <t>（1）2022女子篮球选拔赛 0.2分；（2）2022乒乓球选拔赛 0.2分；（3）2023.4.9定向越野初赛0.2分；（4）2023.6.11第二期研究生荧光夜跑 0.2分</t>
  </si>
  <si>
    <t>杜一璇</t>
  </si>
  <si>
    <t>（1）先进团支部0.25分（2）防电信诈骗研究生宣讲会0.2分（3）第十二届初级卫生知识擂台赛活动0.2分（4）研究生线上宿舍打卡活动0.2分</t>
  </si>
  <si>
    <t>食品学院第十届综述大赛参与 0.2分</t>
  </si>
  <si>
    <t>（1）丁颖杯发明创意大赛0.6分（2）食品大讲堂17期讲座0.2分（3）学者面对面活动0.2分（4）广东农产品加工产业发展讲座0.2分</t>
  </si>
  <si>
    <r>
      <rPr>
        <sz val="11"/>
        <color rgb="FF000000"/>
        <rFont val="宋体"/>
        <charset val="134"/>
      </rPr>
      <t>（1）</t>
    </r>
    <r>
      <rPr>
        <sz val="11"/>
        <color rgb="FF000000"/>
        <rFont val="Arial"/>
        <charset val="134"/>
      </rPr>
      <t xml:space="preserve">	</t>
    </r>
    <r>
      <rPr>
        <sz val="11"/>
        <color rgb="FF000000"/>
        <rFont val="宋体"/>
        <charset val="134"/>
      </rPr>
      <t>食品学院院运会参与立定跳远  0.2分； 
（2）食品学院研究生乒乓球选拔0.2分；
（3）食品学院篮球女子选拔 0.2分；
（4）2022年荧光夜跑2022.6.26 燕山操场 0.2分</t>
    </r>
  </si>
  <si>
    <t>（1）趣味运动会活动0.2（2）第二期荧光夜跑0.2分</t>
  </si>
  <si>
    <t>丁颖杯参与加分为0.2分</t>
  </si>
  <si>
    <t>周晓顺</t>
  </si>
  <si>
    <t>黄卫娟</t>
  </si>
  <si>
    <t>（1)电信诈骗宣讲会 0.2分
（2）心理健康讲座 0.2分
（3）广东农产品加工产业发展现状与趋势讲座 0.2分
（4）学者面对面讲座 0.2分
（5）研究生线上宿舍打卡活动 0.2分
（6）先进团支部 0.25分</t>
  </si>
  <si>
    <r>
      <rPr>
        <sz val="11"/>
        <color rgb="FFFF0000"/>
        <rFont val="宋体"/>
        <charset val="134"/>
      </rPr>
      <t>电线诈骗宣讲会 0.2分；心理健康讲座0.2分；</t>
    </r>
    <r>
      <rPr>
        <strike/>
        <sz val="11"/>
        <color rgb="FFFF0000"/>
        <rFont val="宋体"/>
        <charset val="134"/>
      </rPr>
      <t>广东农产品加工产业发展现状与趋势讲座 0.2分；学者面对面讲座 0.2分；</t>
    </r>
    <r>
      <rPr>
        <sz val="11"/>
        <color rgb="FF000000"/>
        <rFont val="宋体"/>
        <charset val="134"/>
      </rPr>
      <t>研究生线上宿舍打卡活动 0.2分； 先进团支部 0.25分；</t>
    </r>
  </si>
  <si>
    <r>
      <rPr>
        <sz val="11"/>
        <color rgb="FF000000"/>
        <rFont val="宋体"/>
        <charset val="134"/>
      </rPr>
      <t>电线诈骗宣讲会 0.2分；心理健康讲座0.2分，</t>
    </r>
    <r>
      <rPr>
        <strike/>
        <sz val="11"/>
        <color rgb="FFFF0000"/>
        <rFont val="宋体"/>
        <charset val="134"/>
      </rPr>
      <t>学者面对面讲座 0.2分；</t>
    </r>
    <r>
      <rPr>
        <sz val="11"/>
        <color rgb="FFFF0000"/>
        <rFont val="宋体"/>
        <charset val="134"/>
      </rPr>
      <t>研究生线上宿舍打卡活动 0.2分； 先进团支部 0.25分；</t>
    </r>
  </si>
  <si>
    <t>（1）食品学院第2023届综述大赛参与 0.2分</t>
  </si>
  <si>
    <r>
      <rPr>
        <sz val="11"/>
        <color rgb="FFFF0000"/>
        <rFont val="宋体"/>
        <charset val="134"/>
      </rPr>
      <t>广东农产品加工产业发展现状与趋势讲座 0.2分；学者面对面讲座 0.2分；</t>
    </r>
    <r>
      <rPr>
        <sz val="11"/>
        <color rgb="FF000000"/>
        <rFont val="宋体"/>
        <charset val="134"/>
      </rPr>
      <t>食品学院第2023届综述大赛参与 0.2分</t>
    </r>
  </si>
  <si>
    <t>广东农产品加工产业发展现状与趋势讲座 0.2分；食品学院第2023届综述大赛参与 0.2分</t>
  </si>
  <si>
    <t>（1）定向越野比赛 0.2分
（2）乒乓球选比 0.2分
（3）篮球选比 0.2分
（4）荧光夜跑活动 0.2分</t>
  </si>
  <si>
    <t>定向越野 0.2分；乒乓球选比 0.2分；篮球选比0.2分；荧光夜跑0.2分</t>
  </si>
  <si>
    <t>任锐</t>
  </si>
  <si>
    <r>
      <rPr>
        <sz val="11"/>
        <color theme="1"/>
        <rFont val="宋体"/>
        <charset val="134"/>
      </rPr>
      <t>班级心理委员</t>
    </r>
    <r>
      <rPr>
        <sz val="11"/>
        <color theme="1"/>
        <rFont val="宋体"/>
        <charset val="134"/>
      </rPr>
      <t>2</t>
    </r>
    <r>
      <rPr>
        <sz val="11"/>
        <color theme="1"/>
        <rFont val="宋体"/>
        <charset val="134"/>
      </rPr>
      <t>分</t>
    </r>
    <r>
      <rPr>
        <sz val="11"/>
        <color theme="1"/>
        <rFont val="宋体"/>
        <charset val="134"/>
      </rPr>
      <t xml:space="preserve">
2021</t>
    </r>
    <r>
      <rPr>
        <sz val="11"/>
        <color theme="1"/>
        <rFont val="宋体"/>
        <charset val="134"/>
      </rPr>
      <t>级硕士</t>
    </r>
    <r>
      <rPr>
        <sz val="11"/>
        <color theme="1"/>
        <rFont val="宋体"/>
        <charset val="134"/>
      </rPr>
      <t>5</t>
    </r>
    <r>
      <rPr>
        <sz val="11"/>
        <color theme="1"/>
        <rFont val="宋体"/>
        <charset val="134"/>
      </rPr>
      <t>班团支部获</t>
    </r>
    <r>
      <rPr>
        <sz val="11"/>
        <color theme="1"/>
        <rFont val="宋体"/>
        <charset val="134"/>
      </rPr>
      <t>“</t>
    </r>
    <r>
      <rPr>
        <sz val="11"/>
        <color theme="1"/>
        <rFont val="宋体"/>
        <charset val="134"/>
      </rPr>
      <t>先进团支部</t>
    </r>
    <r>
      <rPr>
        <sz val="11"/>
        <color theme="1"/>
        <rFont val="宋体"/>
        <charset val="134"/>
      </rPr>
      <t>” 0.25</t>
    </r>
    <r>
      <rPr>
        <sz val="11"/>
        <color theme="1"/>
        <rFont val="宋体"/>
        <charset val="134"/>
      </rPr>
      <t>分</t>
    </r>
    <r>
      <rPr>
        <sz val="11"/>
        <color theme="1"/>
        <rFont val="宋体"/>
        <charset val="134"/>
      </rPr>
      <t xml:space="preserve">
2022</t>
    </r>
    <r>
      <rPr>
        <sz val="11"/>
        <color theme="1"/>
        <rFont val="宋体"/>
        <charset val="134"/>
      </rPr>
      <t>年</t>
    </r>
    <r>
      <rPr>
        <sz val="11"/>
        <color theme="1"/>
        <rFont val="宋体"/>
        <charset val="134"/>
      </rPr>
      <t>11</t>
    </r>
    <r>
      <rPr>
        <sz val="11"/>
        <color theme="1"/>
        <rFont val="宋体"/>
        <charset val="134"/>
      </rPr>
      <t>月</t>
    </r>
    <r>
      <rPr>
        <sz val="11"/>
        <color theme="1"/>
        <rFont val="宋体"/>
        <charset val="134"/>
      </rPr>
      <t>27</t>
    </r>
    <r>
      <rPr>
        <sz val="11"/>
        <color theme="1"/>
        <rFont val="宋体"/>
        <charset val="134"/>
      </rPr>
      <t>日心理健康讲座</t>
    </r>
    <r>
      <rPr>
        <sz val="11"/>
        <color theme="1"/>
        <rFont val="宋体"/>
        <charset val="134"/>
      </rPr>
      <t xml:space="preserve"> 0.2</t>
    </r>
    <r>
      <rPr>
        <sz val="11"/>
        <color theme="1"/>
        <rFont val="宋体"/>
        <charset val="134"/>
      </rPr>
      <t>分</t>
    </r>
  </si>
  <si>
    <t>蔡敏珊</t>
  </si>
  <si>
    <r>
      <rPr>
        <sz val="11"/>
        <color theme="1"/>
        <rFont val="宋体"/>
        <charset val="134"/>
      </rPr>
      <t>青年大学习先进团支部</t>
    </r>
    <r>
      <rPr>
        <sz val="11"/>
        <color theme="1"/>
        <rFont val="宋体"/>
        <charset val="134"/>
      </rPr>
      <t xml:space="preserve"> 0.25</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</si>
  <si>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）食品学院第十届综述大赛参与</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）学者面对面</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）食品大讲堂</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4</t>
    </r>
    <r>
      <rPr>
        <sz val="11"/>
        <color theme="1"/>
        <rFont val="宋体"/>
        <charset val="134"/>
      </rPr>
      <t>）食品安全科普作品创作大赛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5</t>
    </r>
    <r>
      <rPr>
        <sz val="11"/>
        <color theme="1"/>
        <rFont val="宋体"/>
        <charset val="134"/>
      </rPr>
      <t>）心理健康讲座</t>
    </r>
    <r>
      <rPr>
        <sz val="11"/>
        <color theme="1"/>
        <rFont val="宋体"/>
        <charset val="134"/>
      </rPr>
      <t xml:space="preserve"> 0.2</t>
    </r>
    <r>
      <rPr>
        <sz val="11"/>
        <color theme="1"/>
        <rFont val="宋体"/>
        <charset val="134"/>
      </rPr>
      <t>分。</t>
    </r>
  </si>
  <si>
    <r>
      <rPr>
        <sz val="11"/>
        <color theme="1"/>
        <rFont val="宋体"/>
        <charset val="134"/>
      </rPr>
      <t>（</t>
    </r>
    <r>
      <rPr>
        <sz val="11"/>
        <color theme="1"/>
        <rFont val="宋体"/>
        <charset val="134"/>
      </rPr>
      <t>1</t>
    </r>
    <r>
      <rPr>
        <sz val="11"/>
        <color theme="1"/>
        <rFont val="宋体"/>
        <charset val="134"/>
      </rPr>
      <t>）参与食品学院院运会铅球项目比赛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2</t>
    </r>
    <r>
      <rPr>
        <sz val="11"/>
        <color theme="1"/>
        <rFont val="宋体"/>
        <charset val="134"/>
      </rPr>
      <t>）女子篮球选拔赛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3</t>
    </r>
    <r>
      <rPr>
        <sz val="11"/>
        <color theme="1"/>
        <rFont val="宋体"/>
        <charset val="134"/>
      </rPr>
      <t>）乒乓球选拔赛</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4</t>
    </r>
    <r>
      <rPr>
        <sz val="11"/>
        <color theme="1"/>
        <rFont val="宋体"/>
        <charset val="134"/>
      </rPr>
      <t>）定向越野</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t>
    </r>
    <r>
      <rPr>
        <sz val="11"/>
        <color theme="1"/>
        <rFont val="宋体"/>
        <charset val="134"/>
      </rPr>
      <t>5</t>
    </r>
    <r>
      <rPr>
        <sz val="11"/>
        <color theme="1"/>
        <rFont val="宋体"/>
        <charset val="134"/>
      </rPr>
      <t>）线上文体打卡活动</t>
    </r>
    <r>
      <rPr>
        <sz val="11"/>
        <color theme="1"/>
        <rFont val="宋体"/>
        <charset val="134"/>
      </rPr>
      <t xml:space="preserve"> 0.2</t>
    </r>
    <r>
      <rPr>
        <sz val="11"/>
        <color theme="1"/>
        <rFont val="宋体"/>
        <charset val="134"/>
      </rPr>
      <t>分。</t>
    </r>
  </si>
  <si>
    <t>梁杉</t>
  </si>
  <si>
    <t>（1）“先进团支部”称号 0.25分
（2）校级“五四红旗团支部”0.5分
（3）防电信网络诈骗研究生专场宣讲会 0.2分
（4）研究生心理健康讲座 0.2分</t>
  </si>
  <si>
    <t>线上活动打卡 0.2</t>
  </si>
  <si>
    <t>（1）参与院运动会女子100米 0.2分
（2）参与2022年食品学院乒乓球选拔赛 0.2分
（3）参与2022年食品学院女子篮球选拔赛 0.2分
（4）参与2022年定向越野女子团队积分赛 0.2分
（5）参与“线上文体打卡活动”音乐打卡活动 0.2分
（6）参与“线上文体打卡活动”体育打卡活动 0.2分</t>
  </si>
  <si>
    <t>杨静贤</t>
  </si>
  <si>
    <t xml:space="preserve">1）所在团支部获校级“五四红旗”集体荣誉表彰 0.5分 
（2）所在团支部获食品学院研究生青年大学习“先进团支部” 0.25分（3）参加心理健康讲座1次 0.2分 （4）参加研究生宿舍文明打卡活动 0.2分 （5）电信诈骗网络宣讲会 0.2分 </t>
  </si>
  <si>
    <t>（1）食品学院2023年综述大赛参与 0.2分 ；（2）食品学院实验技能创新大赛 0.2分；</t>
  </si>
  <si>
    <t>（1）参与食品学院定向越野比赛  0.2分；（2）参与食品学院乒乓球比赛  0.2分；</t>
  </si>
  <si>
    <t>杨小双</t>
  </si>
  <si>
    <t>193003032571</t>
  </si>
  <si>
    <t>（1）先进党支部 0.25</t>
  </si>
  <si>
    <t>（1）先进党支部 0.20</t>
  </si>
  <si>
    <t>（1）食品学院第12届综述大赛参与 0.2分
（2）参加2023 年“李锦记杯”大学生创新大赛1次 0.2分</t>
  </si>
  <si>
    <t>（1）参与食品学院院运会女子三级跳项目比赛 2022年10月29日 华山体育场  0.3分； 
（2）参加食品学院乒乓球选拔赛2022年9月23日 华山区乒乓球室 0.2分；
（3）参加第65届定向越野选拔赛（团队赛）2022年11月6日 0.2分；
（4）参加趣味运动会2023年5月28日 华山体育场 0.2分；
（5）参加荧光夜跑2023年6月11日 华山体育场 0.2分。
（6）参加线上文体打卡活动中的音乐打卡 2023年3月2日 0.2分
（7）参加线上文体活动中的体育打卡 2023年3月2日 0.2分</t>
  </si>
  <si>
    <r>
      <rPr>
        <sz val="11"/>
        <color theme="1"/>
        <rFont val="宋体"/>
        <charset val="134"/>
      </rPr>
      <t>（1）参与食品学院院运会女子三级跳项目比赛 2022年10月29日 华山体育场  0.3分； 
（2）参加食品学院乒乓球选拔赛2022年9月23日 华山区乒乓球室 0.2分；
（3）参加第65届定向越野选拔赛（团队赛）2022年11月6日 0.2分；
（4）参加趣味运动会2023年5月28日 华山体育场 0.2分；
（5）参加荧光夜跑2023年6月11日 华山体育场 0.2分。
（6）参加线上文体打卡活动中的音乐、体育打卡 2023年3月2日 0.2分</t>
    </r>
    <r>
      <rPr>
        <b/>
        <sz val="11"/>
        <color rgb="FFFF0000"/>
        <rFont val="宋体"/>
        <charset val="134"/>
      </rPr>
      <t xml:space="preserve"> （重复加分）</t>
    </r>
  </si>
  <si>
    <t>李益玲</t>
  </si>
  <si>
    <t>（1）五四红旗团支部 0.5分，（2）“先进团支部”班级 0.25分</t>
  </si>
  <si>
    <t>（1）农场品加工学术讲座0.2分，（2）11月7日心理健康讲座 0.2分，（3）“百里挑一”实验技能创新大赛0.2，（4）“李锦记”大学生创新大赛0.2（5）4.20防诈骗讲座 0.2（6）北大核心期刊食品质量检测学报发表《大豆蛋白纤维聚集体的体外消化特性》一文，接受时间2023.8.30，5分</t>
  </si>
  <si>
    <t>（1）农场品加工学术讲座0.2分，（2）11月7日心理健康讲座 0.2分，（3）“百里挑一”实验技能创新大赛0.2，（4）“李锦记”大学生创新大赛0.2（5）4.20防诈骗讲座 0.2（6）北大核心期刊食品质量检测学报发表《大豆蛋白纤维聚集体的体外消化特性》一文，接受时间2023.8.30，5分（无检索证明）</t>
  </si>
  <si>
    <t>（1）农场品加工学术讲座0.2分，（2）11月7日心理健康讲座 0.2分，（3）“百里挑一”实验技能创新大赛0.2，（4）“李锦记”大学生创新大赛0.2（5）4.20防诈骗讲座 0.2</t>
  </si>
  <si>
    <t>（1）2022年食品学院研究生铅球选拔赛参与 0.2分</t>
  </si>
  <si>
    <t>杨晓萍</t>
  </si>
  <si>
    <t>（1）食品学院先进团支部 0.25分；
（2）食品学院五四红旗团支部 0.25分；
（3）2022年11月2日食品大讲堂0.2分；
（4）2023年3月15日学者面对面0.2分；
（5）2023年4月20日防电信网络诈骗线下宣讲会0.2分；
（6）线上文体打卡活动0.2分。</t>
  </si>
  <si>
    <t>（1）食品学院第十二届综述大赛参与 0.2分；
（2）2023年“李锦记杯”大学生创新大赛0.2分；
（3）2022年第九届IFF营养与健康学生创新大赛0.2分。</t>
  </si>
  <si>
    <t>王清清</t>
  </si>
  <si>
    <t>（1）院级五四红旗团支部 0.25分  （2）院级“先进团支部”0.25分（3）学者面对面讲座 0.2分（4）防电信诈骗研究生专场宣讲会 0.2 分（5）食品大讲堂讲座0.2分（6）食品安全科普作品创作大赛观众0.2分</t>
  </si>
  <si>
    <t>（1）院级五四红旗团支部 0.25分  （2）院级“先进团支部”0.25分（3）学者面对面讲座 0.2分（4）防电信诈骗研究生专场宣讲会 0.2 分（5）食品安全科普作品创作大赛观众0.2分</t>
  </si>
  <si>
    <t>（1）食品学院十二届文献综述大赛参与 0.2分</t>
  </si>
  <si>
    <t>（1）食品学院十二届文献综述大赛参与 0.2分（2）食品大讲堂讲座0.2分</t>
  </si>
  <si>
    <t>（1）线上文体打卡活动0.2分</t>
  </si>
  <si>
    <t>综述比赛缺证明材料</t>
  </si>
  <si>
    <t>江俊梅</t>
  </si>
  <si>
    <r>
      <rPr>
        <sz val="11"/>
        <color rgb="FF000000"/>
        <rFont val="宋体"/>
        <charset val="134"/>
      </rPr>
      <t>2023</t>
    </r>
    <r>
      <rPr>
        <sz val="11"/>
        <color theme="1"/>
        <rFont val="宋体"/>
        <charset val="134"/>
      </rPr>
      <t>年</t>
    </r>
    <r>
      <rPr>
        <sz val="11"/>
        <color theme="1"/>
        <rFont val="宋体"/>
        <charset val="134"/>
      </rPr>
      <t>4</t>
    </r>
    <r>
      <rPr>
        <sz val="11"/>
        <color theme="1"/>
        <rFont val="宋体"/>
        <charset val="134"/>
      </rPr>
      <t>月</t>
    </r>
    <r>
      <rPr>
        <sz val="11"/>
        <color theme="1"/>
        <rFont val="宋体"/>
        <charset val="134"/>
      </rPr>
      <t>20</t>
    </r>
    <r>
      <rPr>
        <sz val="11"/>
        <color theme="1"/>
        <rFont val="宋体"/>
        <charset val="134"/>
      </rPr>
      <t>日防电信网络诈骗研究生专场宣讲会，</t>
    </r>
    <r>
      <rPr>
        <sz val="11"/>
        <color theme="1"/>
        <rFont val="宋体"/>
        <charset val="134"/>
      </rPr>
      <t>0.2</t>
    </r>
    <r>
      <rPr>
        <sz val="11"/>
        <color theme="1"/>
        <rFont val="宋体"/>
        <charset val="134"/>
      </rPr>
      <t>分</t>
    </r>
    <r>
      <rPr>
        <sz val="11"/>
        <color theme="1"/>
        <rFont val="宋体"/>
        <charset val="134"/>
      </rPr>
      <t>；</t>
    </r>
    <r>
      <rPr>
        <sz val="11"/>
        <color rgb="FFFF0000"/>
        <rFont val="宋体"/>
        <charset val="134"/>
      </rPr>
      <t>先进团支部0.25</t>
    </r>
    <r>
      <rPr>
        <sz val="11"/>
        <color theme="1"/>
        <rFont val="宋体"/>
        <charset val="134"/>
      </rPr>
      <t>f分</t>
    </r>
  </si>
  <si>
    <r>
      <rPr>
        <sz val="11"/>
        <color rgb="FFFF0000"/>
        <rFont val="宋体"/>
        <charset val="134"/>
      </rPr>
      <t>2023</t>
    </r>
    <r>
      <rPr>
        <sz val="11"/>
        <color theme="1"/>
        <rFont val="宋体"/>
        <charset val="134"/>
      </rPr>
      <t>年</t>
    </r>
    <r>
      <rPr>
        <sz val="11"/>
        <color theme="1"/>
        <rFont val="宋体"/>
        <charset val="134"/>
      </rPr>
      <t>4</t>
    </r>
    <r>
      <rPr>
        <sz val="11"/>
        <color theme="1"/>
        <rFont val="宋体"/>
        <charset val="134"/>
      </rPr>
      <t>月</t>
    </r>
    <r>
      <rPr>
        <sz val="11"/>
        <color theme="1"/>
        <rFont val="宋体"/>
        <charset val="134"/>
      </rPr>
      <t>20</t>
    </r>
    <r>
      <rPr>
        <sz val="11"/>
        <color theme="1"/>
        <rFont val="宋体"/>
        <charset val="134"/>
      </rPr>
      <t>日防电信网络诈骗研究生专场宣讲会，</t>
    </r>
    <r>
      <rPr>
        <sz val="11"/>
        <color theme="1"/>
        <rFont val="宋体"/>
        <charset val="134"/>
      </rPr>
      <t>0.2</t>
    </r>
    <r>
      <rPr>
        <sz val="11"/>
        <color theme="1"/>
        <rFont val="宋体"/>
        <charset val="134"/>
      </rPr>
      <t>分</t>
    </r>
    <r>
      <rPr>
        <sz val="11"/>
        <color theme="1"/>
        <rFont val="宋体"/>
        <charset val="134"/>
      </rPr>
      <t>；</t>
    </r>
    <r>
      <rPr>
        <sz val="11"/>
        <color rgb="FFFF0000"/>
        <rFont val="宋体"/>
        <charset val="134"/>
      </rPr>
      <t>先进团支部0.25</t>
    </r>
    <r>
      <rPr>
        <sz val="11"/>
        <color theme="1"/>
        <rFont val="宋体"/>
        <charset val="134"/>
      </rPr>
      <t>f分</t>
    </r>
  </si>
  <si>
    <r>
      <rPr>
        <sz val="11"/>
        <color theme="1"/>
        <rFont val="宋体"/>
        <charset val="134"/>
      </rPr>
      <t>2023</t>
    </r>
    <r>
      <rPr>
        <sz val="11"/>
        <color theme="1"/>
        <rFont val="宋体"/>
        <charset val="134"/>
      </rPr>
      <t>年</t>
    </r>
    <r>
      <rPr>
        <sz val="11"/>
        <color theme="1"/>
        <rFont val="宋体"/>
        <charset val="134"/>
      </rPr>
      <t>4</t>
    </r>
    <r>
      <rPr>
        <sz val="11"/>
        <color theme="1"/>
        <rFont val="宋体"/>
        <charset val="134"/>
      </rPr>
      <t>月</t>
    </r>
    <r>
      <rPr>
        <sz val="11"/>
        <color theme="1"/>
        <rFont val="宋体"/>
        <charset val="134"/>
      </rPr>
      <t>20</t>
    </r>
    <r>
      <rPr>
        <sz val="11"/>
        <color theme="1"/>
        <rFont val="宋体"/>
        <charset val="134"/>
      </rPr>
      <t>日防电信网络诈骗研究生专场宣讲会，</t>
    </r>
    <r>
      <rPr>
        <sz val="11"/>
        <color theme="1"/>
        <rFont val="宋体"/>
        <charset val="134"/>
      </rPr>
      <t>0.2</t>
    </r>
    <r>
      <rPr>
        <sz val="11"/>
        <color theme="1"/>
        <rFont val="宋体"/>
        <charset val="134"/>
      </rPr>
      <t>分；</t>
    </r>
    <r>
      <rPr>
        <sz val="11"/>
        <color rgb="FFFF0000"/>
        <rFont val="宋体"/>
        <charset val="134"/>
      </rPr>
      <t>先进团支部0.25</t>
    </r>
    <r>
      <rPr>
        <sz val="11"/>
        <color theme="1"/>
        <rFont val="宋体"/>
        <charset val="134"/>
      </rPr>
      <t>f</t>
    </r>
    <r>
      <rPr>
        <sz val="11"/>
        <color theme="1"/>
        <rFont val="宋体"/>
        <charset val="134"/>
      </rPr>
      <t>分</t>
    </r>
  </si>
  <si>
    <t>（1）  学术讲座，研究生学术论文决赛，0.2分；2022实验技能重新大赛，0.2分</t>
  </si>
  <si>
    <t xml:space="preserve">(1) 2022年食品学院乒乓球选拔赛 0.2分）（2）2022年食品学院篮球选拔赛0.2分（3）2022食品学院院运会100米0.2分（4）2022年定向越野初赛100米，0.2分 </t>
  </si>
  <si>
    <t>赵超凡</t>
  </si>
  <si>
    <t xml:space="preserve">（1）先进团支部0.25 分（2）参加心里健康讲座 0.2 分（3）参加专利辅导讲座0.2分 </t>
  </si>
  <si>
    <t>（1）先进团支部0.25 分（2）参加心里健康讲座 0.2 分</t>
  </si>
  <si>
    <t>（1）创客杯铜奖成员 0.8分</t>
  </si>
  <si>
    <t>（1）创客杯铜奖成员 0.8分 （2）专利辅导0.2</t>
  </si>
  <si>
    <t>（1）参加院乒乓球队选拔赛 0.2分</t>
  </si>
  <si>
    <t>心理知识竞赛和学者面对面属于集体活动，集体活动上限为1分，易班参与分与三等奖获奖分不可重复加分，乒乓球选拔缺证明材料</t>
  </si>
  <si>
    <t>汪楚婧</t>
  </si>
  <si>
    <r>
      <rPr>
        <sz val="11"/>
        <color rgb="FF000000"/>
        <rFont val="宋体"/>
        <charset val="134"/>
      </rPr>
      <t>（1）</t>
    </r>
    <r>
      <rPr>
        <sz val="11"/>
        <color rgb="FF000000"/>
        <rFont val="Arial"/>
        <charset val="134"/>
      </rPr>
      <t xml:space="preserve">	</t>
    </r>
    <r>
      <rPr>
        <sz val="11"/>
        <color rgb="FF000000"/>
        <rFont val="宋体"/>
        <charset val="134"/>
      </rPr>
      <t>参加2023年3月15日学者面对面讲座1次 0.2分
（2）</t>
    </r>
    <r>
      <rPr>
        <sz val="11"/>
        <color rgb="FF000000"/>
        <rFont val="Arial"/>
        <charset val="134"/>
      </rPr>
      <t xml:space="preserve">	</t>
    </r>
    <r>
      <rPr>
        <sz val="11"/>
        <color rgb="FF000000"/>
        <rFont val="宋体"/>
        <charset val="134"/>
      </rPr>
      <t>参加2022年11月27日心理健康讲座1次 0.2分
（3）</t>
    </r>
    <r>
      <rPr>
        <sz val="11"/>
        <color rgb="FF000000"/>
        <rFont val="Arial"/>
        <charset val="134"/>
      </rPr>
      <t xml:space="preserve">	</t>
    </r>
    <r>
      <rPr>
        <sz val="11"/>
        <color rgb="FF000000"/>
        <rFont val="宋体"/>
        <charset val="134"/>
      </rPr>
      <t>2021级硕士1班团支部2022-2023年度华南农业大学“五四红旗团支部”称号 0.5分
（4）</t>
    </r>
    <r>
      <rPr>
        <sz val="11"/>
        <color rgb="FF000000"/>
        <rFont val="Arial"/>
        <charset val="134"/>
      </rPr>
      <t xml:space="preserve">	</t>
    </r>
    <r>
      <rPr>
        <sz val="11"/>
        <color rgb="FF000000"/>
        <rFont val="宋体"/>
        <charset val="134"/>
      </rPr>
      <t>“青年大学习”先进团支部 0.25分
（5）</t>
    </r>
    <r>
      <rPr>
        <sz val="11"/>
        <color rgb="FF000000"/>
        <rFont val="Arial"/>
        <charset val="134"/>
      </rPr>
      <t xml:space="preserve">	</t>
    </r>
    <r>
      <rPr>
        <sz val="11"/>
        <color rgb="FF000000"/>
        <rFont val="宋体"/>
        <charset val="134"/>
      </rPr>
      <t>功能食品研究生第二党支部荣获“先进党支部”称号 0.5分</t>
    </r>
  </si>
  <si>
    <r>
      <rPr>
        <sz val="11"/>
        <color rgb="FFFF0000"/>
        <rFont val="宋体"/>
        <charset val="134"/>
      </rPr>
      <t>（1）</t>
    </r>
    <r>
      <rPr>
        <sz val="11"/>
        <color rgb="FFFF0000"/>
        <rFont val="Arial"/>
        <charset val="134"/>
      </rPr>
      <t xml:space="preserve">	</t>
    </r>
    <r>
      <rPr>
        <sz val="11"/>
        <color rgb="FFFF0000"/>
        <rFont val="宋体"/>
        <charset val="134"/>
      </rPr>
      <t>参加2023年3月15日学者面对面讲座1次 0.2分
（2）</t>
    </r>
    <r>
      <rPr>
        <sz val="11"/>
        <color rgb="FFFF0000"/>
        <rFont val="Arial"/>
        <charset val="134"/>
      </rPr>
      <t xml:space="preserve">	</t>
    </r>
    <r>
      <rPr>
        <sz val="11"/>
        <color rgb="FFFF0000"/>
        <rFont val="宋体"/>
        <charset val="134"/>
      </rPr>
      <t>参加2022年11月27日心理健康讲座1次 0.2分
（3）</t>
    </r>
    <r>
      <rPr>
        <sz val="11"/>
        <color rgb="FFFF0000"/>
        <rFont val="Arial"/>
        <charset val="134"/>
      </rPr>
      <t xml:space="preserve">	</t>
    </r>
    <r>
      <rPr>
        <sz val="11"/>
        <color rgb="FFFF0000"/>
        <rFont val="宋体"/>
        <charset val="134"/>
      </rPr>
      <t>2021级硕士1班团支部2022-2023年度华南农业大学“五四红旗团支部”称号 0.5分
（4）</t>
    </r>
    <r>
      <rPr>
        <sz val="11"/>
        <color rgb="FFFF0000"/>
        <rFont val="Arial"/>
        <charset val="134"/>
      </rPr>
      <t xml:space="preserve">	</t>
    </r>
    <r>
      <rPr>
        <sz val="11"/>
        <color rgb="FFFF0000"/>
        <rFont val="宋体"/>
        <charset val="134"/>
      </rPr>
      <t>“青年大学习”先进团支部 0.25分
（5）</t>
    </r>
    <r>
      <rPr>
        <sz val="11"/>
        <color rgb="FFFF0000"/>
        <rFont val="Arial"/>
        <charset val="134"/>
      </rPr>
      <t xml:space="preserve">	</t>
    </r>
    <r>
      <rPr>
        <sz val="11"/>
        <color rgb="FFFF0000"/>
        <rFont val="宋体"/>
        <charset val="134"/>
      </rPr>
      <t>功能食品研究生第二党支部荣获“先进党支部”称号 0.5分</t>
    </r>
  </si>
  <si>
    <r>
      <rPr>
        <sz val="11"/>
        <color rgb="FF000000"/>
        <rFont val="宋体"/>
        <charset val="134"/>
      </rPr>
      <t>（1）</t>
    </r>
    <r>
      <rPr>
        <sz val="11"/>
        <color rgb="FF0070C0"/>
        <rFont val="Arial"/>
        <charset val="134"/>
      </rPr>
      <t xml:space="preserve">	</t>
    </r>
    <r>
      <rPr>
        <sz val="11"/>
        <color rgb="FF0070C0"/>
        <rFont val="宋体"/>
        <charset val="134"/>
      </rPr>
      <t>参加2023年3月15日学者面对面讲座1次 0.2分
（2）</t>
    </r>
    <r>
      <rPr>
        <sz val="11"/>
        <color rgb="FF0070C0"/>
        <rFont val="Arial"/>
        <charset val="134"/>
      </rPr>
      <t xml:space="preserve">	</t>
    </r>
    <r>
      <rPr>
        <sz val="11"/>
        <color rgb="FF0070C0"/>
        <rFont val="宋体"/>
        <charset val="134"/>
      </rPr>
      <t>参加2022年11月27日心理健康讲座1次 0.2分
（3）</t>
    </r>
    <r>
      <rPr>
        <sz val="11"/>
        <color rgb="FF0070C0"/>
        <rFont val="Arial"/>
        <charset val="134"/>
      </rPr>
      <t xml:space="preserve">	</t>
    </r>
    <r>
      <rPr>
        <sz val="11"/>
        <color rgb="FF0070C0"/>
        <rFont val="宋体"/>
        <charset val="134"/>
      </rPr>
      <t>2021级硕士1班团支部2022-2023年度华南农业大学“五四红旗团支部”称号 0.5分
（4）</t>
    </r>
    <r>
      <rPr>
        <sz val="11"/>
        <color rgb="FF0070C0"/>
        <rFont val="Arial"/>
        <charset val="134"/>
      </rPr>
      <t xml:space="preserve">	</t>
    </r>
    <r>
      <rPr>
        <sz val="11"/>
        <color rgb="FF0070C0"/>
        <rFont val="宋体"/>
        <charset val="134"/>
      </rPr>
      <t>“青年大学习”先进团支部 0.25分
（5）</t>
    </r>
    <r>
      <rPr>
        <sz val="11"/>
        <color rgb="FF0070C0"/>
        <rFont val="Arial"/>
        <charset val="134"/>
      </rPr>
      <t xml:space="preserve">	</t>
    </r>
    <r>
      <rPr>
        <sz val="11"/>
        <color rgb="FF0070C0"/>
        <rFont val="宋体"/>
        <charset val="134"/>
      </rPr>
      <t>功能食品研究生第二党支部荣获“先进党支部”称号 0.25分</t>
    </r>
  </si>
  <si>
    <t>参加2022年12月14日 广东农产品加工产业发展现在与趋势讲座1次 0.2分</t>
  </si>
  <si>
    <t>邱健</t>
  </si>
  <si>
    <r>
      <rPr>
        <sz val="11"/>
        <color rgb="FF000000"/>
        <rFont val="宋体"/>
        <charset val="134"/>
      </rPr>
      <t>(1)</t>
    </r>
    <r>
      <rPr>
        <sz val="11"/>
        <color rgb="FF000000"/>
        <rFont val="Arial"/>
        <charset val="134"/>
      </rPr>
      <t xml:space="preserve">	</t>
    </r>
    <r>
      <rPr>
        <sz val="11"/>
        <color rgb="FF000000"/>
        <rFont val="宋体"/>
        <charset val="134"/>
      </rPr>
      <t>“五四红旗团支部” 称号 0.5分；（2）先进团支部 0.25分（3）“学习二十大、永远跟党走、奋进新进程”三等奖 0.20分</t>
    </r>
  </si>
  <si>
    <t>（1）丁颖杯发明创新大赛 0.2分</t>
  </si>
  <si>
    <t>（1）参加食品学院运动会“100米赛跑”比赛 0.2分
（2）定向越野初赛 0.2分</t>
  </si>
  <si>
    <t>郑世钧</t>
  </si>
  <si>
    <t>（1）21级硕士7班先进团支部 0.25
（2）心理健康非学术讲座 0.2
（3）防电信网络诈骗宣讲会 0.2
（4）食品学院功能食品第一党支部先进党支部 0.2</t>
  </si>
  <si>
    <t>（1）21级硕士7班先进团支部 0.25
（2）心理健康非学术讲座 0.2
（3）防电信网络诈骗宣讲会 0.2
（4）食品学院功能食品第一党支部先进党支部 0.2（5）学者面对面0.2 （6）线上打卡0.2</t>
  </si>
  <si>
    <t>（1）学者面对面活动讲座 0.2
（2）12.14农产品加工学术讲座 0.2
（3）脑电科学研究会议 0.2</t>
  </si>
  <si>
    <t xml:space="preserve">（2）12.14农产品加工学术讲座 0.2
</t>
  </si>
  <si>
    <t>（1）参与食品学院院运会100米预赛 0.3
（2）第一期研究生荧光夜跑 0.2（3）2022食品学院研究生乒乓球选拔赛 0.2
（4）定向越野 0.2
（5）第二届迷宫定向越野 0.2
（6）学生会线上文体音乐打卡 0.2
（7）学生会线上文体体育打卡 0.2</t>
  </si>
  <si>
    <t xml:space="preserve">（1）参与食品学院院运会100米预赛 0.3
（2）第一期研究生荧光夜跑 0.2（3）2022食品学院研究生乒乓球选拔赛 0.2
（4）定向越野 0.2
（5）第二届迷宫定向越野 0.2
（6）学生会线上文体音乐打卡 0.2
</t>
  </si>
  <si>
    <t>体育、音乐打卡重复、打卡活动属于集体活动，位置移动（不扣分），体育无证明材料</t>
  </si>
  <si>
    <t>蓝国玮</t>
  </si>
  <si>
    <t>五四红旗团支部 0.5分；4月20日防电信网络诈骗研究生专场宣讲会 0.2分；先进团支部 0.25分;11月2 食品大讲堂0.2</t>
  </si>
  <si>
    <t>（1）2022年食品学院研究生乒乓球队选拔赛</t>
  </si>
  <si>
    <t>缪水娣</t>
  </si>
  <si>
    <t>张菊梅</t>
  </si>
  <si>
    <r>
      <rPr>
        <sz val="11"/>
        <color rgb="FF000000"/>
        <rFont val="宋体"/>
        <charset val="134"/>
      </rPr>
      <t>（1）</t>
    </r>
    <r>
      <rPr>
        <sz val="11"/>
        <color rgb="FF000000"/>
        <rFont val="Arial"/>
        <charset val="134"/>
      </rPr>
      <t xml:space="preserve">	</t>
    </r>
    <r>
      <rPr>
        <sz val="11"/>
        <color rgb="FF000000"/>
        <rFont val="宋体"/>
        <charset val="134"/>
      </rPr>
      <t>2023年4月20日防电信网络诈骗研究生专场宣讲会 0.2分 
（2）</t>
    </r>
    <r>
      <rPr>
        <sz val="11"/>
        <color rgb="FF000000"/>
        <rFont val="Arial"/>
        <charset val="134"/>
      </rPr>
      <t xml:space="preserve">	</t>
    </r>
    <r>
      <rPr>
        <sz val="11"/>
        <color rgb="FF000000"/>
        <rFont val="宋体"/>
        <charset val="134"/>
      </rPr>
      <t>“先进团支部”班级 0.25分</t>
    </r>
  </si>
  <si>
    <t>（1）  2023年4月20日防电信网络诈骗研究生专场宣讲会 0.2分 （2）先进团支部”班级 0.25分</t>
  </si>
  <si>
    <t>（1）食品学院第十二届综述大赛 0.2分</t>
  </si>
  <si>
    <r>
      <rPr>
        <sz val="11"/>
        <color rgb="FF000000"/>
        <rFont val="宋体"/>
        <charset val="134"/>
      </rPr>
      <t xml:space="preserve">
（1）</t>
    </r>
    <r>
      <rPr>
        <sz val="11"/>
        <color rgb="FF000000"/>
        <rFont val="Arial"/>
        <charset val="134"/>
      </rPr>
      <t xml:space="preserve">	</t>
    </r>
    <r>
      <rPr>
        <sz val="11"/>
        <color rgb="FF000000"/>
        <rFont val="宋体"/>
        <charset val="134"/>
      </rPr>
      <t>定向越野初赛 0.2分 
（2）</t>
    </r>
    <r>
      <rPr>
        <sz val="11"/>
        <color rgb="FF000000"/>
        <rFont val="Arial"/>
        <charset val="134"/>
      </rPr>
      <t xml:space="preserve">	</t>
    </r>
    <r>
      <rPr>
        <sz val="11"/>
        <color rgb="FF000000"/>
        <rFont val="宋体"/>
        <charset val="134"/>
      </rPr>
      <t>2022年食品学院研究生乒乓球队选拔赛 0.2分
（3）</t>
    </r>
    <r>
      <rPr>
        <sz val="11"/>
        <color rgb="FF000000"/>
        <rFont val="Arial"/>
        <charset val="134"/>
      </rPr>
      <t xml:space="preserve">	</t>
    </r>
    <r>
      <rPr>
        <sz val="11"/>
        <color rgb="FF000000"/>
        <rFont val="宋体"/>
        <charset val="134"/>
      </rPr>
      <t>2023年华南农业大学第二期研究生荧光夜跑活动 0.2分</t>
    </r>
  </si>
  <si>
    <t>（1）  定向越野初赛 0.2分 （2）  2022年食品学院研究生乒乓球队选拔赛 0.2分（3）2023年华南农业大学第二期研究生荧光夜跑活动 0.2分</t>
  </si>
  <si>
    <t>梁颖琳</t>
  </si>
  <si>
    <t>先进团支部 0.2分</t>
  </si>
  <si>
    <t>（1）电信诈骗宣讲会 0.2 （2）11.10专利讲座 0.2 （3）食品十二届综述大赛 0.2分</t>
  </si>
  <si>
    <t xml:space="preserve">
2023年华南农业大学第二学期研究生荧光夜跑 0.2分 -“线上文体打卡活动” 0.2</t>
  </si>
  <si>
    <t>刘诗泳</t>
  </si>
  <si>
    <t>五四红旗团支部；先进团支部；电信诈骗宣讲会</t>
  </si>
  <si>
    <t>五四红旗团支部0.5；先进团支部0.25；电信诈骗宣讲会0.2</t>
  </si>
  <si>
    <t>文献综述大赛</t>
  </si>
  <si>
    <t>黄开胤</t>
  </si>
  <si>
    <t>18677773617</t>
  </si>
  <si>
    <t>（1）校级“五四团支部”称号
0.5分
（2）2023年4月20日防电信诈骗讲座  0.2分
（3）食品学院研究生“青年大学习”先进团支部班级    0.25分</t>
  </si>
  <si>
    <t xml:space="preserve">1）食品学院第十二届综述大赛参与 0.2分 </t>
  </si>
  <si>
    <t>向四意</t>
  </si>
  <si>
    <t>（1）2022年11月2日食品大讲堂讲座 0.2分（2）2022年11月27日心理健康讲座 0.2分 （3）2023年4月20日 防电信网络诈骗研究生专场宣讲会 0.2分 （4）（2）院级先进团支部  0.25分</t>
  </si>
  <si>
    <t>（1）食品学院第十二届综述大赛参与 0.2分</t>
  </si>
  <si>
    <t>集体活动上限1分，互联网＋无学院章或公众号推文证明</t>
  </si>
  <si>
    <t>汤夕瑶</t>
  </si>
  <si>
    <t>（1）2022-2023学年食品学院研究生“青年大学习”先进团支部，0.25分
（2）2023年4月20日防电信网络诈骗研究生专场宣讲会，0.2分
（3）2022年11月27日心理健康讲座，0.2分</t>
  </si>
  <si>
    <t>（1）2022年12月14日广东农产品加工产业发展现状与趋势讲座，0.2分；（2）2022年11月10日专利辅导讲座，0.2分；（3）北大核心期刊：酒糟结合多酚的抗氧化性及其对α-淀粉酶的荧光特性影响，第一作者，5分</t>
  </si>
  <si>
    <t>文章没有检索证明，不加分</t>
  </si>
  <si>
    <t>朱玮玮</t>
  </si>
  <si>
    <t>（1）先进团支部，0.25分；（2）参与华南农业大学防电信诈骗研究生专场宣讲会，0.2分；（3）心理健康讲座，0.2分</t>
  </si>
  <si>
    <t>（1）食品学院第十二届综述大赛参与，0.2分</t>
  </si>
  <si>
    <t>（1）参与华南农业大学线上文体打卡活动</t>
  </si>
  <si>
    <t>孙嘉仪</t>
  </si>
  <si>
    <t>13790112893</t>
  </si>
  <si>
    <t>（1）所在团支部获校级“五四红旗”集体荣誉表彰 0.5分 
（2）所在团支部获食品学院研究生青年大学习“先进团支部” 0.25分
 （3）所在党支部获食品学院“先进党支部” 0.25分</t>
  </si>
  <si>
    <t>食品加工 与安全</t>
  </si>
  <si>
    <t>陈晓</t>
  </si>
  <si>
    <t>（1）五四红旗团支部 0.5 
（2）先进团支部0.25分</t>
  </si>
  <si>
    <t>食品学院第12届综述大赛参与 0.2分</t>
  </si>
  <si>
    <t>姚艺深</t>
  </si>
  <si>
    <t>（1）参加2022年11月27日心理健康讲座  0.2分；（2）参加2023年4月20日防电信网络诈骗研究生专场宣讲会  0.2分；（3）先进团支部  0.25分</t>
  </si>
  <si>
    <r>
      <rPr>
        <sz val="12"/>
        <color theme="1"/>
        <rFont val="宋体"/>
        <charset val="134"/>
      </rPr>
      <t>参与2022-2023年华南农业大学研究生足球赛</t>
    </r>
    <r>
      <rPr>
        <sz val="10.5"/>
        <color theme="1"/>
        <rFont val="宋体"/>
        <charset val="134"/>
      </rPr>
      <t xml:space="preserve"> </t>
    </r>
    <r>
      <rPr>
        <sz val="12"/>
        <color theme="1"/>
        <rFont val="宋体"/>
        <charset val="134"/>
      </rPr>
      <t xml:space="preserve"> 0.2分</t>
    </r>
  </si>
  <si>
    <t>徐美琪</t>
  </si>
  <si>
    <t>（1）食品学院第十二届综述大赛 0.2分；（2）2022年11月10日专利辅导讲座 0.2分；（3）2022年11月2日食品大讲堂 0.2分</t>
  </si>
  <si>
    <t>陈伙带</t>
  </si>
  <si>
    <t>（1）参加电信网络诈骗研究生专场宣讲会1次 0.2分</t>
  </si>
  <si>
    <t>参加电信网络诈骗研究生专场宣讲会1次 0.2分</t>
  </si>
  <si>
    <t>（1） 参与定向越野初赛 男女团体赛  0.2分； 
（2） 2022年院运会提前赛 女子引体向上 0.2分；
（3） 2022年乒乓球队选拔赛 0.2分</t>
  </si>
  <si>
    <r>
      <rPr>
        <sz val="11"/>
        <color rgb="FFFF0000"/>
        <rFont val="宋体"/>
        <charset val="134"/>
      </rPr>
      <t>（1）</t>
    </r>
    <r>
      <rPr>
        <sz val="11"/>
        <color rgb="FFFF0000"/>
        <rFont val="Arial"/>
        <charset val="134"/>
      </rPr>
      <t xml:space="preserve">	</t>
    </r>
    <r>
      <rPr>
        <sz val="11"/>
        <color rgb="FFFF0000"/>
        <rFont val="宋体"/>
        <charset val="134"/>
      </rPr>
      <t>参与定向越野初赛 男女团体赛  0.2分； 
（2）</t>
    </r>
    <r>
      <rPr>
        <sz val="11"/>
        <color rgb="FFFF0000"/>
        <rFont val="Arial"/>
        <charset val="134"/>
      </rPr>
      <t xml:space="preserve">	</t>
    </r>
    <r>
      <rPr>
        <sz val="11"/>
        <color rgb="FFFF0000"/>
        <rFont val="宋体"/>
        <charset val="134"/>
      </rPr>
      <t>2022年院运会提前赛 女子引体向上 0.2分；
（3）</t>
    </r>
    <r>
      <rPr>
        <sz val="11"/>
        <color rgb="FFFF0000"/>
        <rFont val="Arial"/>
        <charset val="134"/>
      </rPr>
      <t xml:space="preserve">	</t>
    </r>
    <r>
      <rPr>
        <sz val="11"/>
        <color rgb="FFFF0000"/>
        <rFont val="宋体"/>
        <charset val="134"/>
      </rPr>
      <t>2022年乒乓球队选拔赛 0.2分</t>
    </r>
  </si>
  <si>
    <t>李仕培</t>
  </si>
  <si>
    <t>1.“五星红旗团支部”称号，0.5分；2. 先进团支部，0.2分</t>
  </si>
  <si>
    <t>1.“五星红旗团支部”称号，0.5分；2. 先进团支部，0.25分</t>
  </si>
  <si>
    <t>杨静兰</t>
  </si>
  <si>
    <t xml:space="preserve">（1）五四红旗团支部 0.5 （2）先进团支部0.25
</t>
  </si>
  <si>
    <t>（1）五四红旗团支部 0.5 （2）先进团支部0.25</t>
  </si>
  <si>
    <t>温树森</t>
  </si>
  <si>
    <t>13502661640</t>
  </si>
  <si>
    <t>（1）所在团支部获校级“五四红旗”集体荣誉表彰 0.5分 
（2）所在团支部获食品学院研究生青年大学习“先进团支部” 0.25分</t>
  </si>
  <si>
    <t>张逸锋</t>
  </si>
  <si>
    <t>15816709486</t>
  </si>
  <si>
    <t>（1）所在班级团支部获 华南农业大学“五四红旗团支部”    0.5分
（2）所在班级评为“先进团支部”  0.25分</t>
  </si>
  <si>
    <t>陈俊杰</t>
  </si>
  <si>
    <t>（1）先进团支部0.25分
（2）专利辅导讲座  0.2分
（3）防电信诈骗研究生专场 0.2分</t>
  </si>
  <si>
    <t>（1）先进团支部0.25分
（2）专利辅导讲座  0.2分
防电信诈骗研究生专场 0.2分</t>
  </si>
  <si>
    <t>（1）先进团支部0.25分
（2）防电信诈骗研究生专场 0.2分</t>
  </si>
  <si>
    <r>
      <rPr>
        <sz val="11"/>
        <color rgb="FF000000"/>
        <rFont val="宋体"/>
        <charset val="134"/>
      </rPr>
      <t>（1）</t>
    </r>
    <r>
      <rPr>
        <sz val="12"/>
        <color rgb="FF000000"/>
        <rFont val="宋体"/>
        <charset val="134"/>
      </rPr>
      <t>食品学院第十二届综述大赛参与</t>
    </r>
    <r>
      <rPr>
        <sz val="12"/>
        <color rgb="FF000000"/>
        <rFont val="宋体"/>
        <charset val="134"/>
      </rPr>
      <t xml:space="preserve"> 0.2</t>
    </r>
    <r>
      <rPr>
        <sz val="12"/>
        <color rgb="FF000000"/>
        <rFont val="宋体"/>
        <charset val="134"/>
      </rPr>
      <t>分</t>
    </r>
  </si>
  <si>
    <t>黄华丹</t>
  </si>
  <si>
    <t>贺丽苹</t>
  </si>
  <si>
    <r>
      <rPr>
        <sz val="11"/>
        <color rgb="FF000000"/>
        <rFont val="宋体"/>
        <charset val="134"/>
      </rPr>
      <t>（1）所在团支部获得“先进团支部”</t>
    </r>
    <r>
      <rPr>
        <sz val="11"/>
        <color rgb="FFFF0000"/>
        <rFont val="宋体"/>
        <charset val="134"/>
      </rPr>
      <t>0.25分</t>
    </r>
  </si>
  <si>
    <t>（1）所在团支部获得“先进团支部”0.25分</t>
  </si>
  <si>
    <t>（1）所在团支部获得“先进团支部”0.25分；（2）心理讲座</t>
  </si>
  <si>
    <t>（1）参与心理健康讲座0.2分</t>
  </si>
  <si>
    <t>参与心理健康讲座是集体活动</t>
  </si>
  <si>
    <t>（1）参与院运会提前赛仰卧起坐0.3分</t>
  </si>
  <si>
    <r>
      <rPr>
        <sz val="11"/>
        <color rgb="FFFF0000"/>
        <rFont val="宋体"/>
        <charset val="134"/>
      </rPr>
      <t>（1）参与院运会提前赛仰卧起坐</t>
    </r>
    <r>
      <rPr>
        <strike/>
        <sz val="11"/>
        <color rgb="FFFF0000"/>
        <rFont val="宋体"/>
        <charset val="134"/>
      </rPr>
      <t xml:space="preserve"> 0.3分</t>
    </r>
    <r>
      <rPr>
        <sz val="11"/>
        <color rgb="FFFF0000"/>
        <rFont val="宋体"/>
        <charset val="134"/>
      </rPr>
      <t>；参与分为0.2</t>
    </r>
  </si>
  <si>
    <t>徐佳豪</t>
  </si>
  <si>
    <t>（1）参加4.20 防电信诈骗讲座0.2分（2）先进团支部 0.25分</t>
  </si>
  <si>
    <t>（1）参加12.14农产品加工学术讲座0.2分</t>
  </si>
  <si>
    <t>陈小丹</t>
  </si>
  <si>
    <t>黄日明</t>
  </si>
  <si>
    <r>
      <rPr>
        <sz val="11"/>
        <color theme="1"/>
        <rFont val="宋体"/>
        <charset val="134"/>
      </rPr>
      <t>1.</t>
    </r>
    <r>
      <rPr>
        <sz val="11"/>
        <color theme="1"/>
        <rFont val="宋体"/>
        <charset val="134"/>
      </rPr>
      <t>参加</t>
    </r>
    <r>
      <rPr>
        <sz val="11"/>
        <color theme="1"/>
        <rFont val="宋体"/>
        <charset val="134"/>
      </rPr>
      <t>2023</t>
    </r>
    <r>
      <rPr>
        <sz val="11"/>
        <color theme="1"/>
        <rFont val="宋体"/>
        <charset val="134"/>
      </rPr>
      <t>年综述大赛评审</t>
    </r>
    <r>
      <rPr>
        <sz val="11"/>
        <color theme="1"/>
        <rFont val="宋体"/>
        <charset val="134"/>
      </rPr>
      <t xml:space="preserve"> 0.2</t>
    </r>
    <r>
      <rPr>
        <sz val="11"/>
        <color theme="1"/>
        <rFont val="宋体"/>
        <charset val="134"/>
      </rPr>
      <t>；</t>
    </r>
    <r>
      <rPr>
        <sz val="11"/>
        <color theme="1"/>
        <rFont val="宋体"/>
        <charset val="134"/>
      </rPr>
      <t>2.</t>
    </r>
    <r>
      <rPr>
        <sz val="11"/>
        <color theme="1"/>
        <rFont val="宋体"/>
        <charset val="134"/>
      </rPr>
      <t>先进团支部加分</t>
    </r>
    <r>
      <rPr>
        <sz val="11"/>
        <color theme="1"/>
        <rFont val="宋体"/>
        <charset val="134"/>
      </rPr>
      <t>0.25</t>
    </r>
  </si>
  <si>
    <t>吴家琳</t>
  </si>
  <si>
    <t>班级被评为“先进团支部”，0.25分</t>
  </si>
  <si>
    <t>郭浩旭</t>
  </si>
  <si>
    <t>（1）五四红旗团支部 0.5分
（2）防电信网络诈骗研究生专场宣讲会 0.2分
（3）先进团支部 0.25分</t>
  </si>
  <si>
    <t>杨佳佳</t>
  </si>
  <si>
    <r>
      <rPr>
        <sz val="11"/>
        <color theme="1"/>
        <rFont val="宋体"/>
        <charset val="134"/>
      </rPr>
      <t xml:space="preserve">22.11.27 </t>
    </r>
    <r>
      <rPr>
        <sz val="11"/>
        <color theme="1"/>
        <rFont val="宋体"/>
        <charset val="134"/>
      </rPr>
      <t>心理健康讲座</t>
    </r>
    <r>
      <rPr>
        <sz val="11"/>
        <color theme="1"/>
        <rFont val="宋体"/>
        <charset val="134"/>
      </rPr>
      <t xml:space="preserve"> 0.2</t>
    </r>
    <r>
      <rPr>
        <sz val="11"/>
        <color theme="1"/>
        <rFont val="宋体"/>
        <charset val="134"/>
      </rPr>
      <t>分</t>
    </r>
    <r>
      <rPr>
        <sz val="11"/>
        <color theme="1"/>
        <rFont val="宋体"/>
        <charset val="134"/>
      </rPr>
      <t xml:space="preserve">
22.12.14 </t>
    </r>
    <r>
      <rPr>
        <sz val="11"/>
        <color theme="1"/>
        <rFont val="宋体"/>
        <charset val="134"/>
      </rPr>
      <t>广东农产品加工产业发展现状与趋势讲座</t>
    </r>
    <r>
      <rPr>
        <sz val="11"/>
        <color theme="1"/>
        <rFont val="宋体"/>
        <charset val="134"/>
      </rPr>
      <t xml:space="preserve"> 0.2</t>
    </r>
    <r>
      <rPr>
        <sz val="11"/>
        <color theme="1"/>
        <rFont val="宋体"/>
        <charset val="134"/>
      </rPr>
      <t>分</t>
    </r>
    <r>
      <rPr>
        <sz val="11"/>
        <color theme="1"/>
        <rFont val="宋体"/>
        <charset val="134"/>
      </rPr>
      <t xml:space="preserve">
“</t>
    </r>
    <r>
      <rPr>
        <sz val="11"/>
        <color theme="1"/>
        <rFont val="宋体"/>
        <charset val="134"/>
      </rPr>
      <t>青年大学习</t>
    </r>
    <r>
      <rPr>
        <sz val="11"/>
        <color theme="1"/>
        <rFont val="宋体"/>
        <charset val="134"/>
      </rPr>
      <t>”</t>
    </r>
    <r>
      <rPr>
        <sz val="11"/>
        <color theme="1"/>
        <rFont val="宋体"/>
        <charset val="134"/>
      </rPr>
      <t>先进团支部</t>
    </r>
    <r>
      <rPr>
        <sz val="11"/>
        <color theme="1"/>
        <rFont val="宋体"/>
        <charset val="134"/>
      </rPr>
      <t xml:space="preserve"> 0.25</t>
    </r>
    <r>
      <rPr>
        <sz val="11"/>
        <color theme="1"/>
        <rFont val="宋体"/>
        <charset val="134"/>
      </rPr>
      <t>分</t>
    </r>
  </si>
  <si>
    <t>温金曲</t>
  </si>
  <si>
    <t>0.00</t>
  </si>
  <si>
    <t>张春梅</t>
  </si>
  <si>
    <t>（1）先进团支部团员 0.25分；
（2）2023.4.27食品安全科普作品创作大赛观众 0.2分；
（3）2023年4月20日防电信网络诈骗研究生专场宣讲会 0.2分；
（4）2023年春期研会述职会议 0.2分；
（5）2022-2023年21级硕士7班班长 3分</t>
  </si>
  <si>
    <t>（1）参与第十七期食品大讲堂 0.2分；
（2）参与2022年12月14日广东农产品加工产业发展现状与趋势讲座 0.2分；
（3）参加2023年华南农业大学“创客杯”大学生创新创业大赛 铜奖 0.8分
（4）参与食品学院第十二届综述大赛 0.2分；</t>
  </si>
  <si>
    <t>（1）参与2022年食品学院研究生女子篮球选拔赛 0.2分；
（2）参与2022年食品学院研究生乒乓球队选拔赛 0.2分；
（3）参与2022-2023年食品学院院运会提前赛 立定跳远 0.2分；
（4）参与第六十五届田径运动会定向运动选拔赛积分赛女子组 0.2分</t>
  </si>
  <si>
    <t>程健恒</t>
  </si>
  <si>
    <t>谢嘉丽</t>
  </si>
  <si>
    <t>莫凯棋</t>
  </si>
  <si>
    <t>21级博士班</t>
  </si>
  <si>
    <t>王东伟</t>
  </si>
  <si>
    <t>全日制学术博士</t>
  </si>
  <si>
    <t>（1）班长 3分；
（2）参加“防电信网络诈骗研究生宣讲会” 0.2分；</t>
  </si>
  <si>
    <t>（1）SCI 1区“Fabrication and application of pickering emulsion stabilized by high pressure homogenization modified longan shell nanofiber” 高被引论文，2023， 30分
（2） SCI 1区“Impact of non-thermal modifications on the physicochemical properties and functionality of litchi pomace dietary fibre”2023， 30分
（3）SCI 1区“GABA and fermented litchi juice enriched with GABA promote the beneficial effects in ameliorating obesity by regulating the gut microbiota in HFD-induced mice”封面论文，2023， 30分
（4）SCI 2区“Elucidating the effects of Lactobacillus plantarum fermentation on the aroma profiles of pasteurized litchi juice using multi-scale molecular sensory science”，2023， 24分</t>
  </si>
  <si>
    <t>（1）参与华南农业大学两院排球赛荣获第二名  1.6分；
（2）食品学院运动会5000米 0.2分 ；
（3）食品学院趣味运动会 0.2分</t>
  </si>
  <si>
    <t xml:space="preserve">初审：王东伟 方如玉
</t>
  </si>
  <si>
    <t>陈方圆 刘敏玲</t>
  </si>
  <si>
    <t>彭东</t>
  </si>
  <si>
    <t>（1）SCI 1区（Characterization of antidiabetic effects of Dendrobium officinale derivatives in a mouse model of type 2 diabetes mellitus，Food Chemistry,202303,排序第一） 30分；
（2）SCI 1区（Interactions between Fuzi (Aconiti Lateralis Radix Preparata) total alkaloids and Fuzi starch: Structural, physicochemical, and rheological properties，LWT，202306，排序第一）30分；
（3）EI (黄鱼鱼鳔肽分离及其诱导前列腺癌DU-145 细胞凋亡的机制，中国食品学报，202302，作者排序第一) 9分；
（4）发明专利授权（一种改善视力的组合物，中国专利，202304，作者排序第二（导师第一）） 8分：
（5）发明专利公开（黄花鱼鱼鳔多肽及其应用，中国专利，202305，作者排序第二（导师第一））4 分。</t>
  </si>
  <si>
    <t>曹雪铭</t>
  </si>
  <si>
    <r>
      <t>（1）</t>
    </r>
    <r>
      <rPr>
        <sz val="12"/>
        <color theme="1"/>
        <rFont val="等线"/>
        <charset val="134"/>
      </rPr>
      <t xml:space="preserve">	</t>
    </r>
    <r>
      <rPr>
        <sz val="12"/>
        <color theme="1"/>
        <rFont val="宋体"/>
        <charset val="134"/>
      </rPr>
      <t>参加2022 年 11月27 日心理健康讲座，0.2分
（2）</t>
    </r>
    <r>
      <rPr>
        <sz val="12"/>
        <color theme="1"/>
        <rFont val="等线"/>
        <charset val="134"/>
      </rPr>
      <t xml:space="preserve">	</t>
    </r>
    <r>
      <rPr>
        <sz val="12"/>
        <color theme="1"/>
        <rFont val="宋体"/>
        <charset val="134"/>
      </rPr>
      <t>参加校学生会线上文体打卡活动，0.2分
（3）</t>
    </r>
    <r>
      <rPr>
        <sz val="12"/>
        <color theme="1"/>
        <rFont val="等线"/>
        <charset val="134"/>
      </rPr>
      <t xml:space="preserve">	</t>
    </r>
    <r>
      <rPr>
        <sz val="12"/>
        <color theme="1"/>
        <rFont val="宋体"/>
        <charset val="134"/>
      </rPr>
      <t>参加研究生会线上宿舍打卡活动，0.2分</t>
    </r>
  </si>
  <si>
    <r>
      <t>（1）</t>
    </r>
    <r>
      <rPr>
        <sz val="12"/>
        <color rgb="FFFF0000"/>
        <rFont val="等线"/>
        <charset val="134"/>
      </rPr>
      <t xml:space="preserve">	</t>
    </r>
    <r>
      <rPr>
        <sz val="12"/>
        <color rgb="FFFF0000"/>
        <rFont val="宋体"/>
        <charset val="134"/>
      </rPr>
      <t>参加2022 年 11月27 日心理健康讲座，0.2分
（2）</t>
    </r>
    <r>
      <rPr>
        <sz val="12"/>
        <color rgb="FFFF0000"/>
        <rFont val="等线"/>
        <charset val="134"/>
      </rPr>
      <t xml:space="preserve">	</t>
    </r>
    <r>
      <rPr>
        <sz val="12"/>
        <color rgb="FFFF0000"/>
        <rFont val="宋体"/>
        <charset val="134"/>
      </rPr>
      <t>参加校学生会线上文体打卡活动，0.2分
（3）</t>
    </r>
    <r>
      <rPr>
        <sz val="12"/>
        <color rgb="FFFF0000"/>
        <rFont val="等线"/>
        <charset val="134"/>
      </rPr>
      <t xml:space="preserve">	</t>
    </r>
    <r>
      <rPr>
        <sz val="12"/>
        <color rgb="FFFF0000"/>
        <rFont val="宋体"/>
        <charset val="134"/>
      </rPr>
      <t>参加研究生会线上宿舍打卡活动，0.2分</t>
    </r>
  </si>
  <si>
    <t>（1）SCI 1区（Dual-modular immunosensor for bongkrekic acid detection using specific monoclonal antibody, Journal of Hazardous Materials, 2023年5月12日, 作者排序第1） 30分；
（2）EI(胶体金免疫层析法快速检测食品中的米酵菌酸,中国食品学报, 2023，作者排序第1)，9分；
（3）发明新型专利，一种米酵菌酸胶体金免疫层析检测试纸及其制备方法和检测方法，公布日2023-06-13，4分；
（4）食品学院第12届综述大赛参与 0.2分</t>
  </si>
  <si>
    <r>
      <t>（1）</t>
    </r>
    <r>
      <rPr>
        <sz val="12"/>
        <color theme="1"/>
        <rFont val="等线"/>
        <charset val="134"/>
      </rPr>
      <t xml:space="preserve">	</t>
    </r>
    <r>
      <rPr>
        <sz val="12"/>
        <color theme="1"/>
        <rFont val="宋体"/>
        <charset val="134"/>
      </rPr>
      <t>参与食品学院院运会立定跳远提前赛  0.2分；
（2）</t>
    </r>
    <r>
      <rPr>
        <sz val="12"/>
        <color theme="1"/>
        <rFont val="等线"/>
        <charset val="134"/>
      </rPr>
      <t xml:space="preserve">	</t>
    </r>
    <r>
      <rPr>
        <sz val="12"/>
        <color theme="1"/>
        <rFont val="宋体"/>
        <charset val="134"/>
      </rPr>
      <t xml:space="preserve">院定向越野团队第二名 0.9分
</t>
    </r>
    <r>
      <rPr>
        <sz val="12"/>
        <color rgb="FFFF0000"/>
        <rFont val="宋体"/>
        <charset val="134"/>
      </rPr>
      <t>（3）</t>
    </r>
    <r>
      <rPr>
        <sz val="12"/>
        <color rgb="FFFF0000"/>
        <rFont val="等线"/>
        <charset val="134"/>
      </rPr>
      <t xml:space="preserve">	</t>
    </r>
    <r>
      <rPr>
        <sz val="12"/>
        <color rgb="FFFF0000"/>
        <rFont val="宋体"/>
        <charset val="134"/>
      </rPr>
      <t>校级定向越野参与 0.3分</t>
    </r>
  </si>
  <si>
    <r>
      <t>（1）</t>
    </r>
    <r>
      <rPr>
        <sz val="12"/>
        <color theme="1"/>
        <rFont val="等线"/>
        <charset val="134"/>
      </rPr>
      <t xml:space="preserve">	</t>
    </r>
    <r>
      <rPr>
        <sz val="12"/>
        <color theme="1"/>
        <rFont val="宋体"/>
        <charset val="134"/>
      </rPr>
      <t>参与食品学院院运会立定跳远提前赛  0.2分；
（2）</t>
    </r>
    <r>
      <rPr>
        <sz val="12"/>
        <color theme="1"/>
        <rFont val="等线"/>
        <charset val="134"/>
      </rPr>
      <t xml:space="preserve">	</t>
    </r>
    <r>
      <rPr>
        <sz val="12"/>
        <color theme="1"/>
        <rFont val="宋体"/>
        <charset val="134"/>
      </rPr>
      <t>院定向越野团队第二名 0.9分</t>
    </r>
  </si>
  <si>
    <r>
      <t>（1）</t>
    </r>
    <r>
      <rPr>
        <sz val="12"/>
        <color rgb="FFFF0000"/>
        <rFont val="等线"/>
        <charset val="134"/>
      </rPr>
      <t xml:space="preserve">	</t>
    </r>
    <r>
      <rPr>
        <sz val="12"/>
        <color rgb="FFFF0000"/>
        <rFont val="宋体"/>
        <charset val="134"/>
      </rPr>
      <t>参与食品学院院运会立定跳远提前赛  0.2分；
（2）</t>
    </r>
    <r>
      <rPr>
        <sz val="12"/>
        <color rgb="FFFF0000"/>
        <rFont val="等线"/>
        <charset val="134"/>
      </rPr>
      <t xml:space="preserve">	</t>
    </r>
    <r>
      <rPr>
        <sz val="12"/>
        <color rgb="FFFF0000"/>
        <rFont val="宋体"/>
        <charset val="134"/>
      </rPr>
      <t>院定向越野团队第二名 0.9分</t>
    </r>
  </si>
  <si>
    <t>校级定向越野参与 0.3分
不能加分；体育分计算有误，但最终成绩无误</t>
  </si>
  <si>
    <t>韦柳娜</t>
  </si>
  <si>
    <t>（1）参加2023 年 4月20 日防电信诈骗讲座，0.2分；
（2）参加2022 年 11 月2 日食品大讲堂讲座，0.2分；
总得分：0.4分</t>
  </si>
  <si>
    <t>（1）SCI论文  一区（Biosensors for detection of paralytic shellfish toxins: Recognition elements and transduction technologies, TRENDS IN FOOD SCIENCE &amp; TECHNOLOGY, 2023年2月11日, 作者排序第1） 30分；
（2）专利  一种石房蛤毒素的纳米抗体及其应用，公开号CN116675767A 4分，
（3）食品学院第12届综述大赛参与 0.2分
总得分：34.2分</t>
  </si>
  <si>
    <t>（1）参与2022年食品学院院运会女子铅球提前赛  0.2分；
（2）2022年食品学院研究生乒乓球队选拔赛  0.2分；
（3）第二届夜间超级迷宫定向赛参与  0.2分；
总得分：0.6分</t>
  </si>
  <si>
    <t>刘志威</t>
  </si>
  <si>
    <t>（1）SCI 1区（Facile immunochromatographic assay based on metal-organic framework-decorated polydopamine for the determination of hydrochlorothiazide adulteration in functional foods，Food Chemistry，2022年11月25，作者排序第1）</t>
  </si>
  <si>
    <t>（1）SCI 1区（Facile immunochromatographic assay based on metal-organic framework-decorated polydopamine for the determination of hydrochlorothiazide adulteration in functional foods，Food Chemistry，2022年11月25，作者排序第1）
校“创客杯”大学生创新创业大赛 1.6分</t>
  </si>
  <si>
    <t>校“创客杯”大学生创新创业大赛 0.8分</t>
  </si>
  <si>
    <t>校“创客杯”大学生创新创业大赛学术级校级三等奖 1.6分</t>
  </si>
  <si>
    <t>王琨</t>
  </si>
  <si>
    <t>国奖分享者+0.2</t>
  </si>
  <si>
    <t>一区SCI论文（Litchi thaumatin-like protein induced the liver inflammation and altered the gut microbiota community structure in mice，期刊名Food Research International</t>
  </si>
  <si>
    <t>李伟业</t>
  </si>
  <si>
    <t>2023.04.20防电信网络诈骗宣讲会参与 0.2分</t>
  </si>
  <si>
    <r>
      <t>（</t>
    </r>
    <r>
      <rPr>
        <sz val="12"/>
        <color rgb="FF000000"/>
        <rFont val="宋体"/>
        <charset val="134"/>
      </rPr>
      <t>1）SCI 2区（标题Update on new trends and progress of natural active ingredients in the intervention of Alzheimer's disease, based on understanding of traditional Chinese and Western relevant theories: A review，期刊名Phytotherapy Research，接收年月2023年6月，作者排序第1） 24分
（2）食品学院第十二届综述大赛参与 0.2分
（3）华南农业大学2023年研究生文献综述大赛参与 0.2分</t>
    </r>
  </si>
  <si>
    <r>
      <t>（</t>
    </r>
    <r>
      <rPr>
        <sz val="12"/>
        <color rgb="FF000000"/>
        <rFont val="宋体"/>
        <charset val="134"/>
      </rPr>
      <t xml:space="preserve">1）SCI 2区（标题Update on new trends and progress of natural active ingredients in the intervention of Alzheimer's disease, based on understanding of traditional Chinese and Western relevant theories: A review，期刊名Phytotherapy Research，接收年月2023年6月，作者排序第1） 24分
（2）食品学院第十二届综述大赛参与 0.2分
</t>
    </r>
  </si>
  <si>
    <t xml:space="preserve">（1）SCI 2区（标题Update on new trends and progress of natural active ingredients in the intervention of Alzheimer's disease, based on understanding of traditional Chinese and Western relevant theories: A review，期刊名Phytotherapy Research，接收年月2023年6月，作者排序第1） 24分
（2）食品学院第十二届综述大赛参与 0.2分
</t>
  </si>
  <si>
    <t>文献综述院、校级参与分不能叠加-0.2；科研分数计算有误，但最终成绩无误</t>
  </si>
  <si>
    <t>食品科学</t>
  </si>
  <si>
    <t>田文妮</t>
  </si>
  <si>
    <t>先进党支部</t>
  </si>
  <si>
    <r>
      <t xml:space="preserve">（1）EI（蜂蜡含量对纳米结构脂质载体消化释放行为及巨噬细胞摄取率的调控影响,食品科学,2023-07-27）9分;
（2）参加第一期“青蓝”博士生学术沙龙成长交流会 0.2分
（3）参加第二期“青蓝”博士生学术沙龙导学分享会 0.2分
（4）参加第三期“青蓝”博士生学术沙龙·成长交流会 0.2分
（5）参加广东农产品加工产业发展现状与趋势讲座 0.2分
</t>
    </r>
    <r>
      <rPr>
        <sz val="12"/>
        <color rgb="FFFF0000"/>
        <rFont val="宋体"/>
        <charset val="134"/>
      </rPr>
      <t>（6）参加2023松山湖科学“脑科学与类脑技术”会议，0.2分</t>
    </r>
  </si>
  <si>
    <t>（1）EI（蜂蜡含量对纳米结构脂质载体消化释放行为及巨噬细胞摄取率的调控影响,食品科学,2023-07-27）9分;
（2）参加第一期“青蓝”博士生学术沙龙成长交流会 0.2分
（3）参加第二期“青蓝”博士生学术沙龙导学分享会 0.2分
（4）参加第三期“青蓝”博士生学术沙龙·成长交流会 0.2分
（5）参加广东农产品加工产业发展现状与趋势讲座 0.2分</t>
  </si>
  <si>
    <t>仰卧起坐</t>
  </si>
  <si>
    <t>（6）参加2023松山湖科学“脑科学与类脑技术”会议，0.2分
此项活动不能加分，科研项目分计算有误，但最终成绩无误</t>
  </si>
  <si>
    <t>何泽琪</t>
  </si>
  <si>
    <t>北大中文核心论文，第一作者1篇</t>
  </si>
  <si>
    <t>刘汉清</t>
  </si>
  <si>
    <t>（1）生物工程第二党支部纪律委员 2分</t>
  </si>
  <si>
    <t>（1）食品学院第12届综述大赛参与 0.2分；
（2）参加2022年12月14日广东农产品加工产业发展现状与趋势 0.2分；
（3）参加2023年3月30日学者面对面讲座 0.2分</t>
  </si>
  <si>
    <t xml:space="preserve">（1）  参与食品学院院运会铅球项目比赛  0.2分；
（2）  参与食品学院院运会乒乓球选拔比赛  0.2分；
（3）  参与定向越野项目比赛  0.2分；
（4）华南农业大学院际排球赛 0.2分；
（5）华南农业大学两院排球赛第一名 1.8分
（4）  参与华南农业大学院际排球赛 0.2分；
（5）  获得华南农业大学两院排球赛第一名 1.8分
</t>
  </si>
  <si>
    <t>方如玉</t>
  </si>
  <si>
    <t>班级团支书2分</t>
  </si>
  <si>
    <t>班级团支书3分</t>
  </si>
  <si>
    <t>篮球队选拔赛0.2
乒乓球选拔赛0.2
院运会仰卧起坐 0.2
定向越野 0.2</t>
  </si>
  <si>
    <t>篮球队选拔赛0.2
乒乓球选拔赛0.2
院运会仰卧起坐 0.2
夜跑 0.2
定向越野 0.2</t>
  </si>
  <si>
    <t>夜间迷宫定向赛 +0.2；团支书3分</t>
  </si>
  <si>
    <t>余晓婷</t>
  </si>
  <si>
    <t>（1）参加非学术性讲座3次，0.6分
① 2022年11月27日心里健康讲座，0.2分
② 2023年03月30日学者面对面讲座，0.2分
③ 2023年04月20日防电信网络诈骗，0.2分
（2）食品学院第十二届综述大赛评审，0.2分</t>
  </si>
  <si>
    <r>
      <t>（1）</t>
    </r>
    <r>
      <rPr>
        <sz val="12"/>
        <color theme="1"/>
        <rFont val="等线"/>
        <charset val="134"/>
      </rPr>
      <t xml:space="preserve">	</t>
    </r>
    <r>
      <rPr>
        <sz val="12"/>
        <color theme="1"/>
        <rFont val="宋体"/>
        <charset val="134"/>
      </rPr>
      <t>食品学院第十二届综述大赛参赛，0.2分
（2）</t>
    </r>
    <r>
      <rPr>
        <sz val="12"/>
        <color theme="1"/>
        <rFont val="等线"/>
        <charset val="134"/>
      </rPr>
      <t xml:space="preserve">	</t>
    </r>
    <r>
      <rPr>
        <sz val="12"/>
        <color theme="1"/>
        <rFont val="宋体"/>
        <charset val="134"/>
      </rPr>
      <t>参加学术讲座3次，0.6分
① 2022年11月10日专利辅导讲座，0.2分
② 2022年12月14日农产品加工讲座，0.2分
③ 2023年04月12日博士生学术沙龙，0.2分</t>
    </r>
  </si>
  <si>
    <r>
      <t>（1）</t>
    </r>
    <r>
      <rPr>
        <sz val="12"/>
        <color rgb="FFFF0000"/>
        <rFont val="等线"/>
        <charset val="134"/>
      </rPr>
      <t xml:space="preserve">	</t>
    </r>
    <r>
      <rPr>
        <sz val="12"/>
        <color rgb="FFFF0000"/>
        <rFont val="宋体"/>
        <charset val="134"/>
      </rPr>
      <t>食品学院第十二届综述大赛参赛，0.2分
（2）</t>
    </r>
    <r>
      <rPr>
        <sz val="12"/>
        <color rgb="FFFF0000"/>
        <rFont val="等线"/>
        <charset val="134"/>
      </rPr>
      <t xml:space="preserve">	</t>
    </r>
    <r>
      <rPr>
        <sz val="12"/>
        <color rgb="FFFF0000"/>
        <rFont val="宋体"/>
        <charset val="134"/>
      </rPr>
      <t>参加学术讲座3次，0.6分
① 2022年11月10日专利辅导讲座，0.2分
② 2022年12月14日农产品加工讲座，0.2分
③ 2023年04月12日博士生学术沙龙，0.2分</t>
    </r>
  </si>
  <si>
    <t>（1）2022年食品学院田径运动会：0.2分； 
（2）2022年食品学院乒乓球队选拔赛：0.2分
（3）2022年9月24日第二届夜间超级迷宫定向赛：0.2分</t>
  </si>
  <si>
    <t>王鑫</t>
  </si>
  <si>
    <t>（1）院级先进党支部 0.25分；
（2）参加“防电信网络诈骗研究生宣讲会” 0.2分；
参加“心理健康”讲座 0.2分</t>
  </si>
  <si>
    <t>（1）参加“广东农产品加工产业发展现状与趋势”学术讲座 0.2分
（2）参加“合理膳食 健康人生”学术讲座 0.2分
（3）参加“专利辅导”学术讲座 0.2分</t>
  </si>
  <si>
    <t xml:space="preserve">（1）参与食品学院院运会仰卧起坐项目比赛  0.2分； </t>
  </si>
  <si>
    <t>杨玲双</t>
  </si>
  <si>
    <t>(1)食品学院第十一届综述大赛参与 0.2分
(2)食品学院第十一届综述大赛评审 0.2分</t>
  </si>
  <si>
    <t>(1)食品学院第十二届综述大赛参与 0.2分
(2)食品学院第十二届综述大赛评审 0.2分</t>
  </si>
  <si>
    <t>钟鹏</t>
  </si>
  <si>
    <t>第一期“青蓝”博士生学术沙龙导学思享会 0.2分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</si>
</sst>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78">
    <font>
      <sz val="11"/>
      <color theme="1"/>
      <name val="等线"/>
      <charset val="134"/>
      <scheme val="minor"/>
    </font>
    <font>
      <sz val="11"/>
      <color theme="1"/>
      <name val="宋体"/>
      <charset val="134"/>
    </font>
    <font>
      <sz val="11"/>
      <color theme="1"/>
      <name val="宋体"/>
      <charset val="134"/>
    </font>
    <font>
      <sz val="11"/>
      <color rgb="FFFF0000"/>
      <name val="宋体"/>
      <charset val="134"/>
    </font>
    <font>
      <sz val="18"/>
      <color theme="1"/>
      <name val="宋体"/>
      <charset val="134"/>
    </font>
    <font>
      <sz val="12"/>
      <color theme="1"/>
      <name val="宋体"/>
      <charset val="134"/>
    </font>
    <font>
      <sz val="12"/>
      <name val="宋体"/>
      <charset val="134"/>
    </font>
    <font>
      <sz val="12"/>
      <color theme="1"/>
      <name val="宋体"/>
      <charset val="134"/>
    </font>
    <font>
      <sz val="12"/>
      <color rgb="FFFF0000"/>
      <name val="宋体"/>
      <charset val="134"/>
    </font>
    <font>
      <sz val="12"/>
      <color rgb="FFFF0000"/>
      <name val="宋体"/>
      <charset val="134"/>
    </font>
    <font>
      <sz val="12"/>
      <color rgb="FF000000"/>
      <name val="宋体"/>
      <charset val="134"/>
    </font>
    <font>
      <sz val="12"/>
      <name val="宋体"/>
      <charset val="134"/>
    </font>
    <font>
      <sz val="11"/>
      <color rgb="FFFF0000"/>
      <name val="宋体"/>
      <charset val="134"/>
    </font>
    <font>
      <b/>
      <sz val="11"/>
      <color theme="1"/>
      <name val="宋体"/>
      <charset val="134"/>
    </font>
    <font>
      <sz val="11"/>
      <color theme="1"/>
      <name val="宋体"/>
      <charset val="134"/>
    </font>
    <font>
      <sz val="11"/>
      <color rgb="FFFF0000"/>
      <name val="宋体"/>
      <charset val="134"/>
    </font>
    <font>
      <b/>
      <sz val="12"/>
      <color theme="1"/>
      <name val="宋体"/>
      <charset val="134"/>
    </font>
    <font>
      <sz val="11"/>
      <color rgb="FF000000"/>
      <name val="宋体"/>
      <charset val="134"/>
    </font>
    <font>
      <sz val="12"/>
      <color theme="1"/>
      <name val="宋体"/>
      <charset val="134"/>
    </font>
    <font>
      <b/>
      <sz val="12"/>
      <color rgb="FFFF0000"/>
      <name val="宋体"/>
      <charset val="134"/>
    </font>
    <font>
      <sz val="12"/>
      <color rgb="FF000000"/>
      <name val="宋体"/>
      <charset val="134"/>
    </font>
    <font>
      <sz val="10"/>
      <color rgb="FFFF0000"/>
      <name val="宋体"/>
      <charset val="134"/>
    </font>
    <font>
      <b/>
      <sz val="12"/>
      <color rgb="FF000000"/>
      <name val="宋体"/>
      <charset val="134"/>
    </font>
    <font>
      <sz val="12"/>
      <color rgb="FFFF0000"/>
      <name val="宋体"/>
      <charset val="134"/>
    </font>
    <font>
      <sz val="10"/>
      <name val="宋体"/>
      <charset val="134"/>
    </font>
    <font>
      <b/>
      <sz val="16"/>
      <color theme="1"/>
      <name val="宋体"/>
      <charset val="134"/>
    </font>
    <font>
      <sz val="11"/>
      <name val="宋体"/>
      <charset val="134"/>
    </font>
    <font>
      <sz val="14"/>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
      <sz val="12"/>
      <color theme="1"/>
      <name val="等线"/>
      <charset val="134"/>
    </font>
    <font>
      <sz val="12"/>
      <color rgb="FFFF0000"/>
      <name val="等线"/>
      <charset val="134"/>
    </font>
    <font>
      <sz val="12"/>
      <color theme="1"/>
      <name val="等线"/>
      <charset val="134"/>
    </font>
    <font>
      <sz val="12"/>
      <color rgb="FFFF0000"/>
      <name val="等线"/>
      <charset val="134"/>
    </font>
    <font>
      <sz val="12"/>
      <name val="宋体"/>
      <charset val="134"/>
    </font>
    <font>
      <b/>
      <sz val="11"/>
      <color rgb="FFFF0000"/>
      <name val="宋体"/>
      <charset val="134"/>
    </font>
    <font>
      <sz val="11"/>
      <color rgb="FF000000"/>
      <name val="Arial"/>
      <charset val="134"/>
    </font>
    <font>
      <sz val="11"/>
      <color rgb="FFFF0000"/>
      <name val="Arial"/>
      <charset val="134"/>
    </font>
    <font>
      <sz val="10.5"/>
      <name val="宋体"/>
      <charset val="134"/>
    </font>
    <font>
      <strike/>
      <sz val="11"/>
      <color rgb="FFFF0000"/>
      <name val="宋体"/>
      <charset val="134"/>
    </font>
    <font>
      <strike/>
      <sz val="11"/>
      <color rgb="FF000000"/>
      <name val="宋体"/>
      <charset val="134"/>
    </font>
    <font>
      <sz val="10"/>
      <color rgb="FF000000"/>
      <name val="宋体"/>
      <charset val="134"/>
    </font>
    <font>
      <strike/>
      <sz val="11"/>
      <name val="宋体"/>
      <charset val="134"/>
    </font>
    <font>
      <b/>
      <sz val="11"/>
      <name val="宋体"/>
      <charset val="134"/>
    </font>
    <font>
      <strike/>
      <sz val="12"/>
      <color rgb="FFFF0000"/>
      <name val="宋体"/>
      <charset val="134"/>
    </font>
    <font>
      <b/>
      <strike/>
      <sz val="12"/>
      <color rgb="FFFF0000"/>
      <name val="宋体"/>
      <charset val="134"/>
    </font>
    <font>
      <sz val="10"/>
      <color theme="1"/>
      <name val="宋体"/>
      <charset val="134"/>
    </font>
    <font>
      <sz val="10"/>
      <name val="Arial"/>
      <charset val="134"/>
    </font>
    <font>
      <sz val="12"/>
      <color rgb="FF000000"/>
      <name val="宋体"/>
      <charset val="161"/>
    </font>
    <font>
      <sz val="10.5"/>
      <color rgb="FF000000"/>
      <name val="宋体"/>
      <charset val="134"/>
    </font>
    <font>
      <sz val="10"/>
      <color rgb="FF0070C0"/>
      <name val="宋体"/>
      <charset val="134"/>
    </font>
    <font>
      <sz val="12"/>
      <color rgb="FF0070C0"/>
      <name val="宋体"/>
      <charset val="134"/>
    </font>
    <font>
      <sz val="11"/>
      <color rgb="FF0070C0"/>
      <name val="Arial"/>
      <charset val="134"/>
    </font>
    <font>
      <sz val="11"/>
      <color rgb="FF0070C0"/>
      <name val="宋体"/>
      <charset val="134"/>
    </font>
    <font>
      <sz val="10.5"/>
      <color theme="1"/>
      <name val="宋体"/>
      <charset val="134"/>
    </font>
    <font>
      <sz val="12"/>
      <color theme="1"/>
      <name val="Arial"/>
      <charset val="134"/>
    </font>
    <font>
      <u/>
      <sz val="11"/>
      <color rgb="FFFF0000"/>
      <name val="宋体"/>
      <charset val="134"/>
    </font>
    <font>
      <strike/>
      <sz val="10.5"/>
      <color rgb="FFFF0000"/>
      <name val="宋体"/>
      <charset val="134"/>
    </font>
    <font>
      <sz val="10.5"/>
      <color rgb="FFFF0000"/>
      <name val="宋体"/>
      <charset val="134"/>
    </font>
    <font>
      <sz val="7"/>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28" fillId="2" borderId="0" applyNumberFormat="0" applyBorder="0" applyAlignment="0" applyProtection="0">
      <alignment vertical="center"/>
    </xf>
    <xf numFmtId="0" fontId="2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4" borderId="0" applyNumberFormat="0" applyBorder="0" applyAlignment="0" applyProtection="0">
      <alignment vertical="center"/>
    </xf>
    <xf numFmtId="0" fontId="30" fillId="5" borderId="0" applyNumberFormat="0" applyBorder="0" applyAlignment="0" applyProtection="0">
      <alignment vertical="center"/>
    </xf>
    <xf numFmtId="43" fontId="0" fillId="0" borderId="0" applyFont="0" applyFill="0" applyBorder="0" applyAlignment="0" applyProtection="0">
      <alignment vertical="center"/>
    </xf>
    <xf numFmtId="0" fontId="31" fillId="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7" borderId="4" applyNumberFormat="0" applyFont="0" applyAlignment="0" applyProtection="0">
      <alignment vertical="center"/>
    </xf>
    <xf numFmtId="0" fontId="31" fillId="8"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5" applyNumberFormat="0" applyFill="0" applyAlignment="0" applyProtection="0">
      <alignment vertical="center"/>
    </xf>
    <xf numFmtId="0" fontId="39" fillId="0" borderId="5" applyNumberFormat="0" applyFill="0" applyAlignment="0" applyProtection="0">
      <alignment vertical="center"/>
    </xf>
    <xf numFmtId="0" fontId="31" fillId="9" borderId="0" applyNumberFormat="0" applyBorder="0" applyAlignment="0" applyProtection="0">
      <alignment vertical="center"/>
    </xf>
    <xf numFmtId="0" fontId="34" fillId="0" borderId="6" applyNumberFormat="0" applyFill="0" applyAlignment="0" applyProtection="0">
      <alignment vertical="center"/>
    </xf>
    <xf numFmtId="0" fontId="31" fillId="10" borderId="0" applyNumberFormat="0" applyBorder="0" applyAlignment="0" applyProtection="0">
      <alignment vertical="center"/>
    </xf>
    <xf numFmtId="0" fontId="40" fillId="11" borderId="7" applyNumberFormat="0" applyAlignment="0" applyProtection="0">
      <alignment vertical="center"/>
    </xf>
    <xf numFmtId="0" fontId="41" fillId="11" borderId="3" applyNumberFormat="0" applyAlignment="0" applyProtection="0">
      <alignment vertical="center"/>
    </xf>
    <xf numFmtId="0" fontId="42" fillId="12" borderId="8" applyNumberFormat="0" applyAlignment="0" applyProtection="0">
      <alignment vertical="center"/>
    </xf>
    <xf numFmtId="0" fontId="28" fillId="13" borderId="0" applyNumberFormat="0" applyBorder="0" applyAlignment="0" applyProtection="0">
      <alignment vertical="center"/>
    </xf>
    <xf numFmtId="0" fontId="31" fillId="14" borderId="0" applyNumberFormat="0" applyBorder="0" applyAlignment="0" applyProtection="0">
      <alignment vertical="center"/>
    </xf>
    <xf numFmtId="0" fontId="43" fillId="0" borderId="9" applyNumberFormat="0" applyFill="0" applyAlignment="0" applyProtection="0">
      <alignment vertical="center"/>
    </xf>
    <xf numFmtId="0" fontId="44" fillId="0" borderId="10" applyNumberFormat="0" applyFill="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28" fillId="17" borderId="0" applyNumberFormat="0" applyBorder="0" applyAlignment="0" applyProtection="0">
      <alignment vertical="center"/>
    </xf>
    <xf numFmtId="0" fontId="31"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31" fillId="27" borderId="0" applyNumberFormat="0" applyBorder="0" applyAlignment="0" applyProtection="0">
      <alignment vertical="center"/>
    </xf>
    <xf numFmtId="0" fontId="28"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28" fillId="31" borderId="0" applyNumberFormat="0" applyBorder="0" applyAlignment="0" applyProtection="0">
      <alignment vertical="center"/>
    </xf>
    <xf numFmtId="0" fontId="31" fillId="32" borderId="0" applyNumberFormat="0" applyBorder="0" applyAlignment="0" applyProtection="0">
      <alignment vertical="center"/>
    </xf>
    <xf numFmtId="0" fontId="47" fillId="0" borderId="0">
      <alignment vertical="center"/>
    </xf>
  </cellStyleXfs>
  <cellXfs count="47">
    <xf numFmtId="0" fontId="0" fillId="0" borderId="0" xfId="0"/>
    <xf numFmtId="0" fontId="1" fillId="0" borderId="0" xfId="0" applyFont="1" applyFill="1" applyAlignment="1">
      <alignment horizontal="left"/>
    </xf>
    <xf numFmtId="0" fontId="1"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49"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49"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2" fillId="0" borderId="1" xfId="49" applyFont="1" applyFill="1" applyBorder="1" applyAlignment="1">
      <alignment horizontal="left" vertical="center" wrapText="1"/>
    </xf>
    <xf numFmtId="0" fontId="13" fillId="0" borderId="0" xfId="0" applyFont="1" applyAlignment="1">
      <alignment horizontal="left" wrapText="1"/>
    </xf>
    <xf numFmtId="0" fontId="14" fillId="0" borderId="0" xfId="0" applyFont="1" applyAlignment="1">
      <alignment horizontal="left" wrapText="1"/>
    </xf>
    <xf numFmtId="0" fontId="15" fillId="0" borderId="0" xfId="0" applyFont="1" applyAlignment="1">
      <alignment horizontal="left"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4"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2" fillId="0" borderId="1" xfId="0" applyFont="1" applyBorder="1" applyAlignment="1">
      <alignment horizontal="left" vertical="center" wrapText="1"/>
    </xf>
    <xf numFmtId="49" fontId="17" fillId="0" borderId="1" xfId="0" applyNumberFormat="1" applyFont="1" applyBorder="1" applyAlignment="1">
      <alignment horizontal="left" vertical="center" wrapText="1"/>
    </xf>
    <xf numFmtId="0" fontId="23" fillId="0" borderId="1" xfId="0" applyFont="1" applyBorder="1" applyAlignment="1">
      <alignment horizontal="left" vertical="center" wrapText="1"/>
    </xf>
    <xf numFmtId="0" fontId="17" fillId="0" borderId="0" xfId="0" applyFont="1" applyAlignment="1">
      <alignment horizontal="left" vertical="center" wrapText="1"/>
    </xf>
    <xf numFmtId="0" fontId="2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left" vertical="center" wrapText="1"/>
    </xf>
    <xf numFmtId="0" fontId="27" fillId="0" borderId="1" xfId="0" applyFont="1" applyBorder="1" applyAlignment="1">
      <alignment horizontal="left" vertical="center" wrapText="1"/>
    </xf>
    <xf numFmtId="0" fontId="17" fillId="0" borderId="2" xfId="0" applyFont="1" applyBorder="1" applyAlignment="1">
      <alignment horizontal="left" vertical="center" wrapText="1"/>
    </xf>
    <xf numFmtId="0" fontId="14" fillId="0" borderId="0" xfId="0" applyFont="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s://www.webofscience.com/wos/alldb/full-record/WOS:0010215716000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72"/>
  <sheetViews>
    <sheetView zoomScale="76" zoomScaleNormal="76" workbookViewId="0">
      <selection activeCell="A1" sqref="$A1:$XFD1048576"/>
    </sheetView>
  </sheetViews>
  <sheetFormatPr defaultColWidth="9" defaultRowHeight="13.5"/>
  <cols>
    <col min="1" max="1" width="9" style="25"/>
    <col min="2" max="2" width="12.2166666666667" style="25" customWidth="1"/>
    <col min="3" max="3" width="15.7833333333333" style="25" customWidth="1"/>
    <col min="4" max="4" width="16.6083333333333" style="25" customWidth="1"/>
    <col min="5" max="5" width="9" style="25"/>
    <col min="6" max="6" width="12.2166666666667" style="25" customWidth="1"/>
    <col min="7" max="7" width="9" style="25"/>
    <col min="8" max="8" width="15.3333333333333" style="25" customWidth="1"/>
    <col min="9" max="10" width="9" style="25"/>
    <col min="11" max="11" width="54.9083333333333" style="25" customWidth="1"/>
    <col min="12" max="12" width="9" style="25"/>
    <col min="13" max="13" width="55.3083333333333" style="25" customWidth="1"/>
    <col min="14" max="14" width="9.10833333333333" style="25" customWidth="1"/>
    <col min="15" max="15" width="60.625" style="25" customWidth="1"/>
    <col min="16" max="19" width="9" style="25"/>
    <col min="20" max="21" width="9.10833333333333" style="25" customWidth="1"/>
    <col min="22" max="22" width="9" style="25"/>
    <col min="23" max="23" width="24.375" style="25" customWidth="1"/>
    <col min="24" max="24" width="9" style="25"/>
    <col min="25" max="25" width="39.6833333333333" style="25" customWidth="1"/>
    <col min="26" max="26" width="9.10833333333333" style="25" customWidth="1"/>
    <col min="27" max="27" width="45.625" style="25" customWidth="1"/>
    <col min="28" max="28" width="9" style="25"/>
    <col min="29" max="29" width="53.125" style="25" customWidth="1"/>
    <col min="30" max="30" width="9" style="25"/>
    <col min="31" max="31" width="42.1833333333333" style="25" customWidth="1"/>
    <col min="32" max="32" width="9.10833333333333" style="26" customWidth="1"/>
    <col min="33" max="33" width="37.8083333333333" style="26" customWidth="1"/>
    <col min="34" max="35" width="9" style="25"/>
    <col min="36" max="36" width="9.10833333333333" style="25" customWidth="1"/>
    <col min="37" max="16384" width="9" style="25"/>
  </cols>
  <sheetData>
    <row r="1" ht="40" customHeight="1" spans="1:39">
      <c r="A1" s="42"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row>
    <row r="2" ht="71.25" spans="1:39">
      <c r="A2" s="30" t="s">
        <v>1</v>
      </c>
      <c r="B2" s="30" t="s">
        <v>2</v>
      </c>
      <c r="C2" s="30" t="s">
        <v>3</v>
      </c>
      <c r="D2" s="30" t="s">
        <v>4</v>
      </c>
      <c r="E2" s="30" t="s">
        <v>5</v>
      </c>
      <c r="F2" s="30" t="s">
        <v>6</v>
      </c>
      <c r="G2" s="30" t="s">
        <v>7</v>
      </c>
      <c r="H2" s="30" t="s">
        <v>8</v>
      </c>
      <c r="I2" s="30" t="s">
        <v>9</v>
      </c>
      <c r="J2" s="30" t="s">
        <v>10</v>
      </c>
      <c r="K2" s="30" t="s">
        <v>11</v>
      </c>
      <c r="L2" s="37" t="s">
        <v>12</v>
      </c>
      <c r="M2" s="37" t="s">
        <v>13</v>
      </c>
      <c r="N2" s="37" t="s">
        <v>14</v>
      </c>
      <c r="O2" s="37" t="s">
        <v>15</v>
      </c>
      <c r="P2" s="30" t="s">
        <v>16</v>
      </c>
      <c r="Q2" s="30" t="s">
        <v>17</v>
      </c>
      <c r="R2" s="37" t="s">
        <v>18</v>
      </c>
      <c r="S2" s="37" t="s">
        <v>19</v>
      </c>
      <c r="T2" s="37" t="s">
        <v>20</v>
      </c>
      <c r="U2" s="37" t="s">
        <v>21</v>
      </c>
      <c r="V2" s="30" t="s">
        <v>22</v>
      </c>
      <c r="W2" s="30" t="s">
        <v>23</v>
      </c>
      <c r="X2" s="37" t="s">
        <v>24</v>
      </c>
      <c r="Y2" s="37" t="s">
        <v>25</v>
      </c>
      <c r="Z2" s="37" t="s">
        <v>26</v>
      </c>
      <c r="AA2" s="37" t="s">
        <v>27</v>
      </c>
      <c r="AB2" s="30" t="s">
        <v>28</v>
      </c>
      <c r="AC2" s="30" t="s">
        <v>29</v>
      </c>
      <c r="AD2" s="37" t="s">
        <v>28</v>
      </c>
      <c r="AE2" s="37" t="s">
        <v>30</v>
      </c>
      <c r="AF2" s="37" t="s">
        <v>31</v>
      </c>
      <c r="AG2" s="37" t="s">
        <v>32</v>
      </c>
      <c r="AH2" s="30" t="s">
        <v>33</v>
      </c>
      <c r="AI2" s="37" t="s">
        <v>34</v>
      </c>
      <c r="AJ2" s="37" t="s">
        <v>35</v>
      </c>
      <c r="AK2" s="30" t="s">
        <v>36</v>
      </c>
      <c r="AL2" s="30" t="s">
        <v>37</v>
      </c>
      <c r="AM2" s="33" t="s">
        <v>38</v>
      </c>
    </row>
    <row r="3" ht="216" spans="1:39">
      <c r="A3" s="28">
        <v>1</v>
      </c>
      <c r="B3" s="43">
        <v>20212145053</v>
      </c>
      <c r="C3" s="29" t="s">
        <v>39</v>
      </c>
      <c r="D3" s="28" t="s">
        <v>40</v>
      </c>
      <c r="E3" s="28" t="s">
        <v>41</v>
      </c>
      <c r="F3" s="29">
        <v>18925407091</v>
      </c>
      <c r="G3" s="28" t="s">
        <v>42</v>
      </c>
      <c r="H3" s="29" t="s">
        <v>43</v>
      </c>
      <c r="I3" s="29" t="s">
        <v>44</v>
      </c>
      <c r="J3" s="29"/>
      <c r="K3" s="30"/>
      <c r="L3" s="29">
        <v>4.65</v>
      </c>
      <c r="M3" s="30" t="s">
        <v>45</v>
      </c>
      <c r="N3" s="29">
        <v>4.85</v>
      </c>
      <c r="O3" s="30" t="s">
        <v>46</v>
      </c>
      <c r="P3" s="29"/>
      <c r="Q3" s="28"/>
      <c r="R3" s="29"/>
      <c r="S3" s="28"/>
      <c r="T3" s="29"/>
      <c r="U3" s="28"/>
      <c r="V3" s="29"/>
      <c r="W3" s="28"/>
      <c r="X3" s="29">
        <v>43.4</v>
      </c>
      <c r="Y3" s="28" t="s">
        <v>47</v>
      </c>
      <c r="Z3" s="29">
        <v>43.2</v>
      </c>
      <c r="AA3" s="28" t="s">
        <v>47</v>
      </c>
      <c r="AB3" s="29"/>
      <c r="AC3" s="28"/>
      <c r="AD3" s="29">
        <v>1.3</v>
      </c>
      <c r="AE3" s="28" t="s">
        <v>48</v>
      </c>
      <c r="AF3" s="29">
        <v>1.3</v>
      </c>
      <c r="AG3" s="28" t="s">
        <v>48</v>
      </c>
      <c r="AH3" s="29">
        <v>49.35</v>
      </c>
      <c r="AI3" s="29"/>
      <c r="AJ3" s="37">
        <v>49.35</v>
      </c>
      <c r="AK3" s="40"/>
      <c r="AL3" s="29" t="s">
        <v>49</v>
      </c>
      <c r="AM3" s="29" t="s">
        <v>50</v>
      </c>
    </row>
    <row r="4" ht="40.5" spans="1:39">
      <c r="A4" s="28">
        <v>2</v>
      </c>
      <c r="B4" s="43">
        <v>20212145029</v>
      </c>
      <c r="C4" s="29" t="s">
        <v>51</v>
      </c>
      <c r="D4" s="29" t="s">
        <v>52</v>
      </c>
      <c r="E4" s="29" t="s">
        <v>53</v>
      </c>
      <c r="F4" s="29">
        <v>15343211824</v>
      </c>
      <c r="G4" s="29" t="s">
        <v>54</v>
      </c>
      <c r="H4" s="29" t="s">
        <v>43</v>
      </c>
      <c r="I4" s="29" t="s">
        <v>44</v>
      </c>
      <c r="J4" s="29">
        <v>5.9</v>
      </c>
      <c r="K4" s="30"/>
      <c r="L4" s="29">
        <v>5.9</v>
      </c>
      <c r="M4" s="29" t="s">
        <v>55</v>
      </c>
      <c r="N4" s="29">
        <v>5.9</v>
      </c>
      <c r="O4" s="29" t="s">
        <v>55</v>
      </c>
      <c r="P4" s="29"/>
      <c r="Q4" s="28"/>
      <c r="R4" s="29"/>
      <c r="S4" s="28"/>
      <c r="T4" s="29"/>
      <c r="U4" s="28"/>
      <c r="V4" s="29"/>
      <c r="W4" s="28"/>
      <c r="X4" s="29">
        <f>V4</f>
        <v>0</v>
      </c>
      <c r="Y4" s="29" t="s">
        <v>56</v>
      </c>
      <c r="Z4" s="29">
        <v>30.6</v>
      </c>
      <c r="AA4" s="29" t="s">
        <v>56</v>
      </c>
      <c r="AB4" s="29"/>
      <c r="AC4" s="28"/>
      <c r="AD4" s="29">
        <v>0.2</v>
      </c>
      <c r="AE4" s="29" t="s">
        <v>57</v>
      </c>
      <c r="AF4" s="29">
        <v>0.2</v>
      </c>
      <c r="AG4" s="29" t="s">
        <v>58</v>
      </c>
      <c r="AH4" s="29"/>
      <c r="AI4" s="29">
        <v>36.7</v>
      </c>
      <c r="AJ4" s="37">
        <v>36.7</v>
      </c>
      <c r="AK4" s="40"/>
      <c r="AL4" s="29" t="s">
        <v>59</v>
      </c>
      <c r="AM4" s="29" t="s">
        <v>60</v>
      </c>
    </row>
    <row r="5" ht="94.5" spans="1:39">
      <c r="A5" s="28">
        <v>3</v>
      </c>
      <c r="B5" s="43">
        <v>20212145055</v>
      </c>
      <c r="C5" s="29" t="s">
        <v>39</v>
      </c>
      <c r="D5" s="29" t="s">
        <v>52</v>
      </c>
      <c r="E5" s="29" t="s">
        <v>61</v>
      </c>
      <c r="F5" s="29">
        <v>19866808884</v>
      </c>
      <c r="G5" s="29" t="s">
        <v>62</v>
      </c>
      <c r="H5" s="29" t="s">
        <v>43</v>
      </c>
      <c r="I5" s="29" t="s">
        <v>44</v>
      </c>
      <c r="J5" s="29">
        <v>2.25</v>
      </c>
      <c r="K5" s="30"/>
      <c r="L5" s="29">
        <v>2.25</v>
      </c>
      <c r="M5" s="29" t="s">
        <v>63</v>
      </c>
      <c r="N5" s="29">
        <v>2.25</v>
      </c>
      <c r="O5" s="29" t="s">
        <v>63</v>
      </c>
      <c r="P5" s="29"/>
      <c r="Q5" s="28"/>
      <c r="R5" s="29"/>
      <c r="S5" s="28"/>
      <c r="T5" s="29"/>
      <c r="U5" s="28"/>
      <c r="V5" s="29"/>
      <c r="W5" s="28"/>
      <c r="X5" s="29">
        <f>V5</f>
        <v>0</v>
      </c>
      <c r="Y5" s="29" t="s">
        <v>64</v>
      </c>
      <c r="Z5" s="29">
        <v>30.2</v>
      </c>
      <c r="AA5" s="29" t="s">
        <v>64</v>
      </c>
      <c r="AB5" s="29"/>
      <c r="AC5" s="28"/>
      <c r="AD5" s="29">
        <v>0.7</v>
      </c>
      <c r="AE5" s="29" t="s">
        <v>65</v>
      </c>
      <c r="AF5" s="29">
        <v>0.7</v>
      </c>
      <c r="AG5" s="29" t="s">
        <v>66</v>
      </c>
      <c r="AH5" s="29"/>
      <c r="AI5" s="29">
        <v>33.15</v>
      </c>
      <c r="AJ5" s="37">
        <v>33.15</v>
      </c>
      <c r="AK5" s="40" t="s">
        <v>67</v>
      </c>
      <c r="AL5" s="29" t="s">
        <v>59</v>
      </c>
      <c r="AM5" s="29" t="s">
        <v>60</v>
      </c>
    </row>
    <row r="6" ht="216" spans="1:39">
      <c r="A6" s="28">
        <v>4</v>
      </c>
      <c r="B6" s="43">
        <v>20212145040</v>
      </c>
      <c r="C6" s="29" t="s">
        <v>39</v>
      </c>
      <c r="D6" s="28" t="s">
        <v>68</v>
      </c>
      <c r="E6" s="28" t="s">
        <v>69</v>
      </c>
      <c r="F6" s="29">
        <v>15936529057</v>
      </c>
      <c r="G6" s="28" t="s">
        <v>70</v>
      </c>
      <c r="H6" s="29" t="s">
        <v>43</v>
      </c>
      <c r="I6" s="29" t="s">
        <v>44</v>
      </c>
      <c r="J6" s="29">
        <v>1.35</v>
      </c>
      <c r="K6" s="30" t="s">
        <v>71</v>
      </c>
      <c r="L6" s="29"/>
      <c r="M6" s="30"/>
      <c r="N6" s="29"/>
      <c r="O6" s="30"/>
      <c r="P6" s="29">
        <v>0</v>
      </c>
      <c r="Q6" s="28"/>
      <c r="R6" s="29"/>
      <c r="S6" s="28"/>
      <c r="T6" s="29"/>
      <c r="U6" s="28"/>
      <c r="V6" s="29">
        <v>30.4</v>
      </c>
      <c r="W6" s="28" t="s">
        <v>72</v>
      </c>
      <c r="X6" s="29"/>
      <c r="Y6" s="28"/>
      <c r="Z6" s="29"/>
      <c r="AA6" s="28"/>
      <c r="AB6" s="29">
        <v>0.7</v>
      </c>
      <c r="AC6" s="28" t="s">
        <v>73</v>
      </c>
      <c r="AD6" s="29" t="s">
        <v>74</v>
      </c>
      <c r="AE6" s="28">
        <v>0.6</v>
      </c>
      <c r="AF6" s="29"/>
      <c r="AG6" s="28"/>
      <c r="AH6" s="29">
        <v>32.45</v>
      </c>
      <c r="AI6" s="29">
        <v>32.15</v>
      </c>
      <c r="AJ6" s="37">
        <v>32.15</v>
      </c>
      <c r="AK6" s="40" t="s">
        <v>75</v>
      </c>
      <c r="AL6" s="29" t="s">
        <v>76</v>
      </c>
      <c r="AM6" s="29" t="s">
        <v>49</v>
      </c>
    </row>
    <row r="7" ht="108" spans="1:39">
      <c r="A7" s="28">
        <v>5</v>
      </c>
      <c r="B7" s="43">
        <v>20212145050</v>
      </c>
      <c r="C7" s="29" t="s">
        <v>39</v>
      </c>
      <c r="D7" s="28" t="s">
        <v>40</v>
      </c>
      <c r="E7" s="28" t="s">
        <v>77</v>
      </c>
      <c r="F7" s="29">
        <v>13923880266</v>
      </c>
      <c r="G7" s="28" t="s">
        <v>78</v>
      </c>
      <c r="H7" s="29" t="s">
        <v>43</v>
      </c>
      <c r="I7" s="29" t="s">
        <v>44</v>
      </c>
      <c r="J7" s="29"/>
      <c r="K7" s="30"/>
      <c r="L7" s="29">
        <v>2.45</v>
      </c>
      <c r="M7" s="30" t="s">
        <v>79</v>
      </c>
      <c r="N7" s="29">
        <v>2.65</v>
      </c>
      <c r="O7" s="30" t="s">
        <v>80</v>
      </c>
      <c r="P7" s="29"/>
      <c r="Q7" s="28"/>
      <c r="R7" s="29"/>
      <c r="S7" s="28"/>
      <c r="T7" s="29"/>
      <c r="U7" s="28"/>
      <c r="V7" s="29"/>
      <c r="W7" s="28"/>
      <c r="X7" s="29">
        <v>24.4</v>
      </c>
      <c r="Y7" s="28" t="s">
        <v>81</v>
      </c>
      <c r="Z7" s="29">
        <v>24.2</v>
      </c>
      <c r="AA7" s="28" t="s">
        <v>82</v>
      </c>
      <c r="AB7" s="29"/>
      <c r="AC7" s="28"/>
      <c r="AD7" s="29">
        <v>0.9</v>
      </c>
      <c r="AE7" s="28" t="s">
        <v>83</v>
      </c>
      <c r="AF7" s="29">
        <v>1</v>
      </c>
      <c r="AG7" s="28" t="s">
        <v>84</v>
      </c>
      <c r="AH7" s="29">
        <v>27.5</v>
      </c>
      <c r="AI7" s="29"/>
      <c r="AJ7" s="37">
        <v>27.85</v>
      </c>
      <c r="AK7" s="40"/>
      <c r="AL7" s="29" t="s">
        <v>49</v>
      </c>
      <c r="AM7" s="29" t="s">
        <v>50</v>
      </c>
    </row>
    <row r="8" ht="162" spans="1:39">
      <c r="A8" s="28">
        <v>6</v>
      </c>
      <c r="B8" s="43">
        <v>20212047007</v>
      </c>
      <c r="C8" s="29" t="s">
        <v>85</v>
      </c>
      <c r="D8" s="28" t="s">
        <v>86</v>
      </c>
      <c r="E8" s="28" t="s">
        <v>87</v>
      </c>
      <c r="F8" s="29">
        <v>15917496148</v>
      </c>
      <c r="G8" s="28" t="s">
        <v>88</v>
      </c>
      <c r="H8" s="29" t="s">
        <v>43</v>
      </c>
      <c r="I8" s="29" t="s">
        <v>44</v>
      </c>
      <c r="J8" s="29">
        <v>1.25</v>
      </c>
      <c r="K8" s="30" t="s">
        <v>89</v>
      </c>
      <c r="L8" s="29">
        <v>1.05</v>
      </c>
      <c r="M8" s="30" t="s">
        <v>90</v>
      </c>
      <c r="N8" s="29">
        <v>1.05</v>
      </c>
      <c r="O8" s="30" t="s">
        <v>90</v>
      </c>
      <c r="P8" s="29">
        <v>0</v>
      </c>
      <c r="Q8" s="28">
        <v>0</v>
      </c>
      <c r="R8" s="29">
        <v>0</v>
      </c>
      <c r="S8" s="28">
        <v>0</v>
      </c>
      <c r="T8" s="29">
        <v>0</v>
      </c>
      <c r="U8" s="28">
        <v>0</v>
      </c>
      <c r="V8" s="29">
        <v>16.2</v>
      </c>
      <c r="W8" s="28" t="s">
        <v>91</v>
      </c>
      <c r="X8" s="29">
        <v>16.2</v>
      </c>
      <c r="Y8" s="28" t="s">
        <v>91</v>
      </c>
      <c r="Z8" s="29">
        <v>16.2</v>
      </c>
      <c r="AA8" s="28" t="s">
        <v>91</v>
      </c>
      <c r="AB8" s="29">
        <v>2.6</v>
      </c>
      <c r="AC8" s="28" t="s">
        <v>92</v>
      </c>
      <c r="AD8" s="29">
        <v>2.6</v>
      </c>
      <c r="AE8" s="28" t="s">
        <v>92</v>
      </c>
      <c r="AF8" s="29">
        <v>2.6</v>
      </c>
      <c r="AG8" s="28" t="s">
        <v>92</v>
      </c>
      <c r="AH8" s="29">
        <v>20.05</v>
      </c>
      <c r="AI8" s="29">
        <v>19.85</v>
      </c>
      <c r="AJ8" s="37">
        <v>19.85</v>
      </c>
      <c r="AK8" s="40" t="s">
        <v>93</v>
      </c>
      <c r="AL8" s="29" t="s">
        <v>94</v>
      </c>
      <c r="AM8" s="29" t="s">
        <v>95</v>
      </c>
    </row>
    <row r="9" ht="148.5" spans="1:39">
      <c r="A9" s="28">
        <v>7</v>
      </c>
      <c r="B9" s="43">
        <v>20212145034</v>
      </c>
      <c r="C9" s="29" t="s">
        <v>39</v>
      </c>
      <c r="D9" s="28" t="s">
        <v>86</v>
      </c>
      <c r="E9" s="28" t="s">
        <v>96</v>
      </c>
      <c r="F9" s="29">
        <v>18784773076</v>
      </c>
      <c r="G9" s="28" t="s">
        <v>96</v>
      </c>
      <c r="H9" s="29" t="s">
        <v>43</v>
      </c>
      <c r="I9" s="29" t="s">
        <v>44</v>
      </c>
      <c r="J9" s="29">
        <v>2.9</v>
      </c>
      <c r="K9" s="30" t="s">
        <v>97</v>
      </c>
      <c r="L9" s="29">
        <v>2.9</v>
      </c>
      <c r="M9" s="30" t="s">
        <v>97</v>
      </c>
      <c r="N9" s="29">
        <v>2.9</v>
      </c>
      <c r="O9" s="30" t="s">
        <v>97</v>
      </c>
      <c r="P9" s="29">
        <v>0</v>
      </c>
      <c r="Q9" s="28">
        <v>0</v>
      </c>
      <c r="R9" s="29">
        <v>0</v>
      </c>
      <c r="S9" s="28">
        <v>0</v>
      </c>
      <c r="T9" s="29"/>
      <c r="U9" s="28"/>
      <c r="V9" s="29">
        <v>15.2</v>
      </c>
      <c r="W9" s="28" t="s">
        <v>98</v>
      </c>
      <c r="X9" s="29">
        <v>15.2</v>
      </c>
      <c r="Y9" s="28" t="s">
        <v>98</v>
      </c>
      <c r="Z9" s="29">
        <v>15.2</v>
      </c>
      <c r="AA9" s="28" t="s">
        <v>98</v>
      </c>
      <c r="AB9" s="29">
        <v>1.1</v>
      </c>
      <c r="AC9" s="28" t="s">
        <v>99</v>
      </c>
      <c r="AD9" s="29">
        <v>1.1</v>
      </c>
      <c r="AE9" s="28" t="s">
        <v>99</v>
      </c>
      <c r="AF9" s="29">
        <v>1.1</v>
      </c>
      <c r="AG9" s="28" t="s">
        <v>99</v>
      </c>
      <c r="AH9" s="29">
        <v>19.2</v>
      </c>
      <c r="AI9" s="29">
        <v>19.2</v>
      </c>
      <c r="AJ9" s="37">
        <v>19.2</v>
      </c>
      <c r="AK9" s="40"/>
      <c r="AL9" s="29" t="s">
        <v>94</v>
      </c>
      <c r="AM9" s="29" t="s">
        <v>95</v>
      </c>
    </row>
    <row r="10" ht="121.5" spans="1:39">
      <c r="A10" s="28">
        <v>8</v>
      </c>
      <c r="B10" s="43">
        <v>20212145023</v>
      </c>
      <c r="C10" s="29" t="s">
        <v>39</v>
      </c>
      <c r="D10" s="29" t="s">
        <v>52</v>
      </c>
      <c r="E10" s="29" t="s">
        <v>100</v>
      </c>
      <c r="F10" s="29">
        <v>13253612787</v>
      </c>
      <c r="G10" s="29" t="s">
        <v>101</v>
      </c>
      <c r="H10" s="29" t="s">
        <v>43</v>
      </c>
      <c r="I10" s="29" t="s">
        <v>44</v>
      </c>
      <c r="J10" s="29">
        <v>5.35</v>
      </c>
      <c r="K10" s="30"/>
      <c r="L10" s="29">
        <v>5.35</v>
      </c>
      <c r="M10" s="30" t="s">
        <v>102</v>
      </c>
      <c r="N10" s="29">
        <v>5.35</v>
      </c>
      <c r="O10" s="29" t="s">
        <v>103</v>
      </c>
      <c r="P10" s="29"/>
      <c r="Q10" s="28"/>
      <c r="R10" s="29"/>
      <c r="S10" s="28"/>
      <c r="T10" s="29"/>
      <c r="U10" s="28"/>
      <c r="V10" s="29"/>
      <c r="W10" s="28"/>
      <c r="X10" s="29">
        <f>V10</f>
        <v>0</v>
      </c>
      <c r="Y10" s="29" t="s">
        <v>104</v>
      </c>
      <c r="Z10" s="29">
        <v>8.1</v>
      </c>
      <c r="AA10" s="29" t="s">
        <v>105</v>
      </c>
      <c r="AB10" s="29"/>
      <c r="AC10" s="28"/>
      <c r="AD10" s="29">
        <v>2.7</v>
      </c>
      <c r="AE10" s="28" t="s">
        <v>106</v>
      </c>
      <c r="AF10" s="29">
        <v>2.7</v>
      </c>
      <c r="AG10" s="29" t="s">
        <v>107</v>
      </c>
      <c r="AH10" s="29"/>
      <c r="AI10" s="29">
        <v>16.15</v>
      </c>
      <c r="AJ10" s="37">
        <v>16.15</v>
      </c>
      <c r="AK10" s="40"/>
      <c r="AL10" s="29" t="s">
        <v>59</v>
      </c>
      <c r="AM10" s="29" t="s">
        <v>60</v>
      </c>
    </row>
    <row r="11" ht="162" spans="1:39">
      <c r="A11" s="28">
        <v>9</v>
      </c>
      <c r="B11" s="43">
        <v>20212145011</v>
      </c>
      <c r="C11" s="29" t="s">
        <v>39</v>
      </c>
      <c r="D11" s="28" t="s">
        <v>108</v>
      </c>
      <c r="E11" s="28" t="s">
        <v>109</v>
      </c>
      <c r="F11" s="29">
        <v>15797753127</v>
      </c>
      <c r="G11" s="28" t="s">
        <v>110</v>
      </c>
      <c r="H11" s="29" t="s">
        <v>43</v>
      </c>
      <c r="I11" s="29" t="s">
        <v>44</v>
      </c>
      <c r="J11" s="29" t="s">
        <v>111</v>
      </c>
      <c r="K11" s="30" t="s">
        <v>112</v>
      </c>
      <c r="L11" s="29" t="s">
        <v>111</v>
      </c>
      <c r="M11" s="30" t="s">
        <v>112</v>
      </c>
      <c r="N11" s="29" t="s">
        <v>111</v>
      </c>
      <c r="O11" s="30" t="s">
        <v>112</v>
      </c>
      <c r="P11" s="29"/>
      <c r="Q11" s="28"/>
      <c r="R11" s="29"/>
      <c r="S11" s="28"/>
      <c r="T11" s="29"/>
      <c r="U11" s="28"/>
      <c r="V11" s="29" t="s">
        <v>113</v>
      </c>
      <c r="W11" s="28" t="s">
        <v>114</v>
      </c>
      <c r="X11" s="29" t="s">
        <v>113</v>
      </c>
      <c r="Y11" s="28" t="s">
        <v>114</v>
      </c>
      <c r="Z11" s="29" t="s">
        <v>113</v>
      </c>
      <c r="AA11" s="28" t="s">
        <v>114</v>
      </c>
      <c r="AB11" s="29" t="s">
        <v>115</v>
      </c>
      <c r="AC11" s="28" t="s">
        <v>116</v>
      </c>
      <c r="AD11" s="29" t="s">
        <v>115</v>
      </c>
      <c r="AE11" s="28" t="s">
        <v>116</v>
      </c>
      <c r="AF11" s="29" t="s">
        <v>115</v>
      </c>
      <c r="AG11" s="28" t="s">
        <v>116</v>
      </c>
      <c r="AH11" s="29">
        <v>14.05</v>
      </c>
      <c r="AI11" s="29">
        <v>14.05</v>
      </c>
      <c r="AJ11" s="37">
        <v>14.05</v>
      </c>
      <c r="AK11" s="40"/>
      <c r="AL11" s="29" t="s">
        <v>76</v>
      </c>
      <c r="AM11" s="29" t="s">
        <v>117</v>
      </c>
    </row>
    <row r="12" ht="94.5" spans="1:39">
      <c r="A12" s="28">
        <v>10</v>
      </c>
      <c r="B12" s="43">
        <v>20212145015</v>
      </c>
      <c r="C12" s="29" t="s">
        <v>39</v>
      </c>
      <c r="D12" s="28" t="s">
        <v>68</v>
      </c>
      <c r="E12" s="28" t="s">
        <v>118</v>
      </c>
      <c r="F12" s="29">
        <v>18312690837</v>
      </c>
      <c r="G12" s="28" t="s">
        <v>119</v>
      </c>
      <c r="H12" s="29" t="s">
        <v>43</v>
      </c>
      <c r="I12" s="29" t="s">
        <v>44</v>
      </c>
      <c r="J12" s="29">
        <v>2.75</v>
      </c>
      <c r="K12" s="30" t="s">
        <v>120</v>
      </c>
      <c r="L12" s="29" t="s">
        <v>121</v>
      </c>
      <c r="M12" s="30">
        <v>2.95</v>
      </c>
      <c r="N12" s="29"/>
      <c r="O12" s="30"/>
      <c r="P12" s="29">
        <v>0</v>
      </c>
      <c r="Q12" s="28"/>
      <c r="R12" s="29"/>
      <c r="S12" s="28"/>
      <c r="T12" s="29"/>
      <c r="U12" s="28"/>
      <c r="V12" s="29">
        <v>7.2</v>
      </c>
      <c r="W12" s="28" t="s">
        <v>122</v>
      </c>
      <c r="X12" s="29"/>
      <c r="Y12" s="28"/>
      <c r="Z12" s="29"/>
      <c r="AA12" s="28"/>
      <c r="AB12" s="29">
        <v>1.8</v>
      </c>
      <c r="AC12" s="28" t="s">
        <v>123</v>
      </c>
      <c r="AD12" s="29" t="s">
        <v>124</v>
      </c>
      <c r="AE12" s="28">
        <v>1.4</v>
      </c>
      <c r="AF12" s="29"/>
      <c r="AG12" s="28"/>
      <c r="AH12" s="29">
        <v>11.75</v>
      </c>
      <c r="AI12" s="29">
        <v>11.55</v>
      </c>
      <c r="AJ12" s="37">
        <v>11.55</v>
      </c>
      <c r="AK12" s="40"/>
      <c r="AL12" s="29" t="s">
        <v>76</v>
      </c>
      <c r="AM12" s="29" t="s">
        <v>49</v>
      </c>
    </row>
    <row r="13" ht="120" spans="1:39">
      <c r="A13" s="28">
        <v>11</v>
      </c>
      <c r="B13" s="43">
        <v>20212145033</v>
      </c>
      <c r="C13" s="29" t="s">
        <v>39</v>
      </c>
      <c r="D13" s="28" t="s">
        <v>40</v>
      </c>
      <c r="E13" s="28" t="s">
        <v>125</v>
      </c>
      <c r="F13" s="29">
        <v>15019234449</v>
      </c>
      <c r="G13" s="28" t="s">
        <v>126</v>
      </c>
      <c r="H13" s="29" t="s">
        <v>43</v>
      </c>
      <c r="I13" s="29" t="s">
        <v>44</v>
      </c>
      <c r="J13" s="29"/>
      <c r="K13" s="30"/>
      <c r="L13" s="29">
        <v>7.35</v>
      </c>
      <c r="M13" s="30" t="s">
        <v>127</v>
      </c>
      <c r="N13" s="29">
        <v>7.55</v>
      </c>
      <c r="O13" s="30" t="s">
        <v>128</v>
      </c>
      <c r="P13" s="29"/>
      <c r="Q13" s="28"/>
      <c r="R13" s="29"/>
      <c r="S13" s="28"/>
      <c r="T13" s="29"/>
      <c r="U13" s="28"/>
      <c r="V13" s="29"/>
      <c r="W13" s="28"/>
      <c r="X13" s="29">
        <v>0.4</v>
      </c>
      <c r="Y13" s="28" t="s">
        <v>129</v>
      </c>
      <c r="Z13" s="29">
        <v>0.2</v>
      </c>
      <c r="AA13" s="28" t="s">
        <v>130</v>
      </c>
      <c r="AB13" s="29"/>
      <c r="AC13" s="28"/>
      <c r="AD13" s="29">
        <v>2.9</v>
      </c>
      <c r="AE13" s="28" t="s">
        <v>131</v>
      </c>
      <c r="AF13" s="29">
        <v>2.9</v>
      </c>
      <c r="AG13" s="28" t="s">
        <v>131</v>
      </c>
      <c r="AH13" s="29">
        <f>AD13+T13+Z13</f>
        <v>3.1</v>
      </c>
      <c r="AI13" s="29"/>
      <c r="AJ13" s="37">
        <v>10.65</v>
      </c>
      <c r="AK13" s="40"/>
      <c r="AL13" s="29" t="s">
        <v>49</v>
      </c>
      <c r="AM13" s="29" t="s">
        <v>50</v>
      </c>
    </row>
    <row r="14" ht="270.75" spans="1:39">
      <c r="A14" s="28">
        <v>12</v>
      </c>
      <c r="B14" s="43">
        <v>20212047005</v>
      </c>
      <c r="C14" s="29" t="s">
        <v>85</v>
      </c>
      <c r="D14" s="28" t="s">
        <v>68</v>
      </c>
      <c r="E14" s="28" t="s">
        <v>132</v>
      </c>
      <c r="F14" s="29">
        <v>18819782806</v>
      </c>
      <c r="G14" s="28" t="s">
        <v>133</v>
      </c>
      <c r="H14" s="29" t="s">
        <v>43</v>
      </c>
      <c r="I14" s="29" t="s">
        <v>44</v>
      </c>
      <c r="J14" s="29">
        <v>5.35</v>
      </c>
      <c r="K14" s="30" t="s">
        <v>134</v>
      </c>
      <c r="L14" s="29" t="s">
        <v>135</v>
      </c>
      <c r="M14" s="30">
        <v>3.75</v>
      </c>
      <c r="N14" s="29" t="s">
        <v>136</v>
      </c>
      <c r="O14" s="30">
        <v>3.75</v>
      </c>
      <c r="P14" s="29">
        <v>0</v>
      </c>
      <c r="Q14" s="28"/>
      <c r="R14" s="29"/>
      <c r="S14" s="28"/>
      <c r="T14" s="29"/>
      <c r="U14" s="28"/>
      <c r="V14" s="29">
        <v>4.6</v>
      </c>
      <c r="W14" s="28" t="s">
        <v>137</v>
      </c>
      <c r="X14" s="29" t="s">
        <v>138</v>
      </c>
      <c r="Y14" s="28">
        <v>4.4</v>
      </c>
      <c r="Z14" s="29" t="s">
        <v>136</v>
      </c>
      <c r="AA14" s="28">
        <v>4.4</v>
      </c>
      <c r="AB14" s="29">
        <v>2</v>
      </c>
      <c r="AC14" s="28" t="s">
        <v>139</v>
      </c>
      <c r="AD14" s="29"/>
      <c r="AE14" s="28"/>
      <c r="AF14" s="29"/>
      <c r="AG14" s="28"/>
      <c r="AH14" s="29">
        <v>11.95</v>
      </c>
      <c r="AI14" s="29">
        <v>10.15</v>
      </c>
      <c r="AJ14" s="37">
        <v>10.15</v>
      </c>
      <c r="AK14" s="40"/>
      <c r="AL14" s="29" t="s">
        <v>76</v>
      </c>
      <c r="AM14" s="29" t="s">
        <v>49</v>
      </c>
    </row>
    <row r="15" ht="85.5" spans="1:39">
      <c r="A15" s="28">
        <v>13</v>
      </c>
      <c r="B15" s="43">
        <v>20212145026</v>
      </c>
      <c r="C15" s="29" t="s">
        <v>39</v>
      </c>
      <c r="D15" s="28" t="s">
        <v>140</v>
      </c>
      <c r="E15" s="28" t="s">
        <v>141</v>
      </c>
      <c r="F15" s="29">
        <v>13276903810</v>
      </c>
      <c r="G15" s="28" t="s">
        <v>142</v>
      </c>
      <c r="H15" s="29" t="s">
        <v>43</v>
      </c>
      <c r="I15" s="29" t="s">
        <v>44</v>
      </c>
      <c r="J15" s="29" t="s">
        <v>143</v>
      </c>
      <c r="K15" s="30" t="s">
        <v>144</v>
      </c>
      <c r="L15" s="29">
        <v>3.1</v>
      </c>
      <c r="M15" s="30" t="s">
        <v>145</v>
      </c>
      <c r="N15" s="29">
        <v>3.1</v>
      </c>
      <c r="O15" s="30" t="s">
        <v>145</v>
      </c>
      <c r="P15" s="29">
        <v>0</v>
      </c>
      <c r="Q15" s="28" t="s">
        <v>146</v>
      </c>
      <c r="R15" s="29">
        <v>0</v>
      </c>
      <c r="S15" s="28" t="s">
        <v>146</v>
      </c>
      <c r="T15" s="29">
        <v>0</v>
      </c>
      <c r="U15" s="28">
        <v>0</v>
      </c>
      <c r="V15" s="29" t="s">
        <v>147</v>
      </c>
      <c r="W15" s="28" t="s">
        <v>148</v>
      </c>
      <c r="X15" s="29">
        <v>4.4</v>
      </c>
      <c r="Y15" s="28" t="s">
        <v>149</v>
      </c>
      <c r="Z15" s="29">
        <v>4.4</v>
      </c>
      <c r="AA15" s="28" t="s">
        <v>149</v>
      </c>
      <c r="AB15" s="29" t="s">
        <v>115</v>
      </c>
      <c r="AC15" s="28" t="s">
        <v>150</v>
      </c>
      <c r="AD15" s="29">
        <v>0.8</v>
      </c>
      <c r="AE15" s="28" t="s">
        <v>150</v>
      </c>
      <c r="AF15" s="29">
        <v>0.8</v>
      </c>
      <c r="AG15" s="28" t="s">
        <v>150</v>
      </c>
      <c r="AH15" s="29" t="s">
        <v>151</v>
      </c>
      <c r="AI15" s="29">
        <f>L15+R15+X15+AD15</f>
        <v>8.3</v>
      </c>
      <c r="AJ15" s="37">
        <v>8.3</v>
      </c>
      <c r="AK15" s="40"/>
      <c r="AL15" s="29" t="s">
        <v>152</v>
      </c>
      <c r="AM15" s="29" t="s">
        <v>153</v>
      </c>
    </row>
    <row r="16" ht="71.25" spans="1:39">
      <c r="A16" s="28">
        <v>14</v>
      </c>
      <c r="B16" s="43">
        <v>20212145012</v>
      </c>
      <c r="C16" s="29" t="s">
        <v>39</v>
      </c>
      <c r="D16" s="28" t="s">
        <v>154</v>
      </c>
      <c r="E16" s="28" t="s">
        <v>155</v>
      </c>
      <c r="F16" s="29">
        <v>18769371787</v>
      </c>
      <c r="G16" s="28" t="s">
        <v>156</v>
      </c>
      <c r="H16" s="29" t="s">
        <v>43</v>
      </c>
      <c r="I16" s="29" t="s">
        <v>44</v>
      </c>
      <c r="J16" s="29">
        <v>6.55</v>
      </c>
      <c r="K16" s="30" t="s">
        <v>157</v>
      </c>
      <c r="L16" s="29">
        <v>6.55</v>
      </c>
      <c r="M16" s="30" t="s">
        <v>158</v>
      </c>
      <c r="N16" s="29">
        <v>6.55</v>
      </c>
      <c r="O16" s="30" t="s">
        <v>158</v>
      </c>
      <c r="P16" s="29">
        <v>0</v>
      </c>
      <c r="Q16" s="28">
        <v>0</v>
      </c>
      <c r="R16" s="29">
        <v>0</v>
      </c>
      <c r="S16" s="28">
        <v>0</v>
      </c>
      <c r="T16" s="29">
        <v>0</v>
      </c>
      <c r="U16" s="28">
        <v>0</v>
      </c>
      <c r="V16" s="29">
        <v>1</v>
      </c>
      <c r="W16" s="28" t="s">
        <v>159</v>
      </c>
      <c r="X16" s="29">
        <v>1.2</v>
      </c>
      <c r="Y16" s="28" t="s">
        <v>160</v>
      </c>
      <c r="Z16" s="29">
        <v>1.2</v>
      </c>
      <c r="AA16" s="28" t="s">
        <v>161</v>
      </c>
      <c r="AB16" s="29">
        <v>0.6</v>
      </c>
      <c r="AC16" s="28" t="s">
        <v>162</v>
      </c>
      <c r="AD16" s="29">
        <v>0.4</v>
      </c>
      <c r="AE16" s="28" t="s">
        <v>163</v>
      </c>
      <c r="AF16" s="29">
        <v>0.4</v>
      </c>
      <c r="AG16" s="28" t="s">
        <v>163</v>
      </c>
      <c r="AH16" s="29">
        <v>8.15</v>
      </c>
      <c r="AI16" s="29">
        <f>L16+R16+X16+AD16</f>
        <v>8.15</v>
      </c>
      <c r="AJ16" s="37">
        <f>L16+R16+X16+AD16</f>
        <v>8.15</v>
      </c>
      <c r="AK16" s="40"/>
      <c r="AL16" s="29" t="s">
        <v>50</v>
      </c>
      <c r="AM16" s="29" t="s">
        <v>49</v>
      </c>
    </row>
    <row r="17" ht="178.5" spans="1:39">
      <c r="A17" s="28">
        <v>15</v>
      </c>
      <c r="B17" s="43">
        <v>20212145021</v>
      </c>
      <c r="C17" s="29" t="s">
        <v>39</v>
      </c>
      <c r="D17" s="28" t="s">
        <v>86</v>
      </c>
      <c r="E17" s="28" t="s">
        <v>164</v>
      </c>
      <c r="F17" s="29">
        <v>19065335295</v>
      </c>
      <c r="G17" s="28" t="s">
        <v>165</v>
      </c>
      <c r="H17" s="29" t="s">
        <v>43</v>
      </c>
      <c r="I17" s="29" t="s">
        <v>44</v>
      </c>
      <c r="J17" s="29">
        <v>2.65</v>
      </c>
      <c r="K17" s="30" t="s">
        <v>166</v>
      </c>
      <c r="L17" s="29">
        <v>2.05</v>
      </c>
      <c r="M17" s="30" t="s">
        <v>166</v>
      </c>
      <c r="N17" s="29">
        <v>1.85</v>
      </c>
      <c r="O17" s="30" t="s">
        <v>166</v>
      </c>
      <c r="P17" s="29">
        <v>0</v>
      </c>
      <c r="Q17" s="28">
        <v>0</v>
      </c>
      <c r="R17" s="29">
        <v>0</v>
      </c>
      <c r="S17" s="28">
        <v>0</v>
      </c>
      <c r="T17" s="29">
        <v>0</v>
      </c>
      <c r="U17" s="28">
        <v>0</v>
      </c>
      <c r="V17" s="29">
        <v>4.4</v>
      </c>
      <c r="W17" s="28" t="s">
        <v>167</v>
      </c>
      <c r="X17" s="29">
        <v>4.4</v>
      </c>
      <c r="Y17" s="28" t="s">
        <v>167</v>
      </c>
      <c r="Z17" s="29">
        <v>4.6</v>
      </c>
      <c r="AA17" s="28" t="s">
        <v>168</v>
      </c>
      <c r="AB17" s="29">
        <v>2.8</v>
      </c>
      <c r="AC17" s="28" t="s">
        <v>169</v>
      </c>
      <c r="AD17" s="29">
        <v>1.5</v>
      </c>
      <c r="AE17" s="28" t="s">
        <v>170</v>
      </c>
      <c r="AF17" s="29">
        <v>1.5</v>
      </c>
      <c r="AG17" s="28" t="s">
        <v>171</v>
      </c>
      <c r="AH17" s="29">
        <v>9.85</v>
      </c>
      <c r="AI17" s="29">
        <v>7.95</v>
      </c>
      <c r="AJ17" s="37">
        <v>7.95</v>
      </c>
      <c r="AK17" s="40" t="s">
        <v>172</v>
      </c>
      <c r="AL17" s="29" t="s">
        <v>94</v>
      </c>
      <c r="AM17" s="29" t="s">
        <v>95</v>
      </c>
    </row>
    <row r="18" ht="114" spans="1:39">
      <c r="A18" s="28">
        <v>16</v>
      </c>
      <c r="B18" s="43">
        <v>20212145005</v>
      </c>
      <c r="C18" s="29" t="s">
        <v>39</v>
      </c>
      <c r="D18" s="28" t="s">
        <v>86</v>
      </c>
      <c r="E18" s="28" t="s">
        <v>173</v>
      </c>
      <c r="F18" s="29">
        <v>15013293896</v>
      </c>
      <c r="G18" s="28" t="s">
        <v>174</v>
      </c>
      <c r="H18" s="29" t="s">
        <v>43</v>
      </c>
      <c r="I18" s="29" t="s">
        <v>44</v>
      </c>
      <c r="J18" s="29">
        <v>6.05</v>
      </c>
      <c r="K18" s="30" t="s">
        <v>175</v>
      </c>
      <c r="L18" s="29">
        <v>6.25</v>
      </c>
      <c r="M18" s="30" t="s">
        <v>176</v>
      </c>
      <c r="N18" s="29">
        <v>6.25</v>
      </c>
      <c r="O18" s="30" t="s">
        <v>176</v>
      </c>
      <c r="P18" s="29">
        <v>0</v>
      </c>
      <c r="Q18" s="28">
        <v>0</v>
      </c>
      <c r="R18" s="29">
        <v>0</v>
      </c>
      <c r="S18" s="28">
        <v>0</v>
      </c>
      <c r="T18" s="29"/>
      <c r="U18" s="28"/>
      <c r="V18" s="29">
        <v>0.2</v>
      </c>
      <c r="W18" s="28" t="s">
        <v>177</v>
      </c>
      <c r="X18" s="29">
        <v>0.2</v>
      </c>
      <c r="Y18" s="28" t="s">
        <v>177</v>
      </c>
      <c r="Z18" s="29">
        <v>0.2</v>
      </c>
      <c r="AA18" s="28" t="s">
        <v>177</v>
      </c>
      <c r="AB18" s="29">
        <v>2.6</v>
      </c>
      <c r="AC18" s="28" t="s">
        <v>178</v>
      </c>
      <c r="AD18" s="29">
        <v>2.2</v>
      </c>
      <c r="AE18" s="28" t="s">
        <v>179</v>
      </c>
      <c r="AF18" s="29">
        <v>1.3</v>
      </c>
      <c r="AG18" s="28" t="s">
        <v>180</v>
      </c>
      <c r="AH18" s="29">
        <v>8.85</v>
      </c>
      <c r="AI18" s="29">
        <v>8.65</v>
      </c>
      <c r="AJ18" s="37">
        <v>7.75</v>
      </c>
      <c r="AK18" s="40" t="s">
        <v>181</v>
      </c>
      <c r="AL18" s="29" t="s">
        <v>94</v>
      </c>
      <c r="AM18" s="29" t="s">
        <v>95</v>
      </c>
    </row>
    <row r="19" ht="243" spans="1:39">
      <c r="A19" s="28">
        <v>17</v>
      </c>
      <c r="B19" s="43">
        <v>20212145025</v>
      </c>
      <c r="C19" s="29" t="s">
        <v>39</v>
      </c>
      <c r="D19" s="28" t="s">
        <v>86</v>
      </c>
      <c r="E19" s="28" t="s">
        <v>182</v>
      </c>
      <c r="F19" s="29">
        <v>15513376655</v>
      </c>
      <c r="G19" s="28" t="s">
        <v>183</v>
      </c>
      <c r="H19" s="29" t="s">
        <v>43</v>
      </c>
      <c r="I19" s="29" t="s">
        <v>44</v>
      </c>
      <c r="J19" s="29">
        <v>3.25</v>
      </c>
      <c r="K19" s="30" t="s">
        <v>184</v>
      </c>
      <c r="L19" s="29">
        <v>3.25</v>
      </c>
      <c r="M19" s="30" t="s">
        <v>185</v>
      </c>
      <c r="N19" s="29">
        <v>3.25</v>
      </c>
      <c r="O19" s="30" t="s">
        <v>185</v>
      </c>
      <c r="P19" s="29">
        <v>0</v>
      </c>
      <c r="Q19" s="28">
        <v>0</v>
      </c>
      <c r="R19" s="29">
        <v>0</v>
      </c>
      <c r="S19" s="28">
        <v>0</v>
      </c>
      <c r="T19" s="29">
        <v>0</v>
      </c>
      <c r="U19" s="28">
        <v>0</v>
      </c>
      <c r="V19" s="29">
        <v>30.6</v>
      </c>
      <c r="W19" s="28" t="s">
        <v>186</v>
      </c>
      <c r="X19" s="29">
        <v>0.6</v>
      </c>
      <c r="Y19" s="28" t="s">
        <v>187</v>
      </c>
      <c r="Z19" s="29">
        <v>0.6</v>
      </c>
      <c r="AA19" s="28" t="s">
        <v>187</v>
      </c>
      <c r="AB19" s="29">
        <v>3.8</v>
      </c>
      <c r="AC19" s="28" t="s">
        <v>188</v>
      </c>
      <c r="AD19" s="29">
        <v>3.6</v>
      </c>
      <c r="AE19" s="28" t="s">
        <v>189</v>
      </c>
      <c r="AF19" s="29">
        <v>3.6</v>
      </c>
      <c r="AG19" s="28" t="s">
        <v>189</v>
      </c>
      <c r="AH19" s="29">
        <v>37.65</v>
      </c>
      <c r="AI19" s="29">
        <v>7.45</v>
      </c>
      <c r="AJ19" s="37">
        <v>7.45</v>
      </c>
      <c r="AK19" s="40" t="s">
        <v>190</v>
      </c>
      <c r="AL19" s="29" t="s">
        <v>94</v>
      </c>
      <c r="AM19" s="29" t="s">
        <v>95</v>
      </c>
    </row>
    <row r="20" ht="81" spans="1:39">
      <c r="A20" s="28">
        <v>18</v>
      </c>
      <c r="B20" s="43">
        <v>20212145057</v>
      </c>
      <c r="C20" s="29" t="s">
        <v>39</v>
      </c>
      <c r="D20" s="28" t="s">
        <v>140</v>
      </c>
      <c r="E20" s="28" t="s">
        <v>191</v>
      </c>
      <c r="F20" s="29">
        <v>13560280677</v>
      </c>
      <c r="G20" s="28" t="s">
        <v>174</v>
      </c>
      <c r="H20" s="29" t="s">
        <v>43</v>
      </c>
      <c r="I20" s="29" t="s">
        <v>44</v>
      </c>
      <c r="J20" s="29" t="s">
        <v>192</v>
      </c>
      <c r="K20" s="30" t="s">
        <v>193</v>
      </c>
      <c r="L20" s="29">
        <v>4.1</v>
      </c>
      <c r="M20" s="30" t="s">
        <v>193</v>
      </c>
      <c r="N20" s="29">
        <v>4.1</v>
      </c>
      <c r="O20" s="30" t="s">
        <v>193</v>
      </c>
      <c r="P20" s="29">
        <v>0</v>
      </c>
      <c r="Q20" s="28" t="s">
        <v>146</v>
      </c>
      <c r="R20" s="29">
        <v>0</v>
      </c>
      <c r="S20" s="28" t="s">
        <v>146</v>
      </c>
      <c r="T20" s="29"/>
      <c r="U20" s="28"/>
      <c r="V20" s="29" t="s">
        <v>194</v>
      </c>
      <c r="W20" s="28" t="s">
        <v>195</v>
      </c>
      <c r="X20" s="29">
        <v>0.2</v>
      </c>
      <c r="Y20" s="28" t="s">
        <v>196</v>
      </c>
      <c r="Z20" s="29">
        <v>0.2</v>
      </c>
      <c r="AA20" s="28" t="s">
        <v>196</v>
      </c>
      <c r="AB20" s="29" t="s">
        <v>197</v>
      </c>
      <c r="AC20" s="28" t="s">
        <v>198</v>
      </c>
      <c r="AD20" s="29">
        <v>3.1</v>
      </c>
      <c r="AE20" s="28" t="s">
        <v>198</v>
      </c>
      <c r="AF20" s="29">
        <v>3.1</v>
      </c>
      <c r="AG20" s="28" t="s">
        <v>198</v>
      </c>
      <c r="AH20" s="29" t="s">
        <v>199</v>
      </c>
      <c r="AI20" s="29">
        <f>L20+R20+X20+AD20</f>
        <v>7.4</v>
      </c>
      <c r="AJ20" s="37">
        <v>7.4</v>
      </c>
      <c r="AK20" s="40"/>
      <c r="AL20" s="29" t="s">
        <v>200</v>
      </c>
      <c r="AM20" s="29" t="s">
        <v>153</v>
      </c>
    </row>
    <row r="21" ht="112.5" spans="1:39">
      <c r="A21" s="28">
        <v>19</v>
      </c>
      <c r="B21" s="43">
        <v>20212047003</v>
      </c>
      <c r="C21" s="29" t="s">
        <v>85</v>
      </c>
      <c r="D21" s="28" t="s">
        <v>154</v>
      </c>
      <c r="E21" s="28" t="s">
        <v>201</v>
      </c>
      <c r="F21" s="29">
        <v>13076845436</v>
      </c>
      <c r="G21" s="28" t="s">
        <v>202</v>
      </c>
      <c r="H21" s="29" t="s">
        <v>43</v>
      </c>
      <c r="I21" s="29" t="s">
        <v>44</v>
      </c>
      <c r="J21" s="29" t="s">
        <v>203</v>
      </c>
      <c r="K21" s="30" t="s">
        <v>204</v>
      </c>
      <c r="L21" s="29">
        <v>1.15</v>
      </c>
      <c r="M21" s="30" t="s">
        <v>205</v>
      </c>
      <c r="N21" s="29">
        <v>1.15</v>
      </c>
      <c r="O21" s="30" t="s">
        <v>205</v>
      </c>
      <c r="P21" s="29">
        <v>0</v>
      </c>
      <c r="Q21" s="28">
        <v>0</v>
      </c>
      <c r="R21" s="29">
        <v>0</v>
      </c>
      <c r="S21" s="28">
        <v>0</v>
      </c>
      <c r="T21" s="29">
        <v>0</v>
      </c>
      <c r="U21" s="28">
        <v>0</v>
      </c>
      <c r="V21" s="29">
        <v>0</v>
      </c>
      <c r="W21" s="28">
        <v>0</v>
      </c>
      <c r="X21" s="29">
        <v>0</v>
      </c>
      <c r="Y21" s="28">
        <v>0</v>
      </c>
      <c r="Z21" s="29">
        <v>0</v>
      </c>
      <c r="AA21" s="28">
        <v>0</v>
      </c>
      <c r="AB21" s="29">
        <v>5.6</v>
      </c>
      <c r="AC21" s="28" t="s">
        <v>206</v>
      </c>
      <c r="AD21" s="29">
        <v>5.6</v>
      </c>
      <c r="AE21" s="28" t="s">
        <v>206</v>
      </c>
      <c r="AF21" s="29">
        <v>5.6</v>
      </c>
      <c r="AG21" s="28" t="s">
        <v>206</v>
      </c>
      <c r="AH21" s="29">
        <v>6.75</v>
      </c>
      <c r="AI21" s="29">
        <f>L21+R21+X21+AD21</f>
        <v>6.75</v>
      </c>
      <c r="AJ21" s="37">
        <f>L21+R21+X21+AD21</f>
        <v>6.75</v>
      </c>
      <c r="AK21" s="40"/>
      <c r="AL21" s="29" t="s">
        <v>50</v>
      </c>
      <c r="AM21" s="29" t="s">
        <v>49</v>
      </c>
    </row>
    <row r="22" ht="81" spans="1:39">
      <c r="A22" s="28">
        <v>20</v>
      </c>
      <c r="B22" s="43">
        <v>20212145037</v>
      </c>
      <c r="C22" s="29" t="s">
        <v>39</v>
      </c>
      <c r="D22" s="28" t="s">
        <v>86</v>
      </c>
      <c r="E22" s="28" t="s">
        <v>207</v>
      </c>
      <c r="F22" s="29">
        <v>19874516310</v>
      </c>
      <c r="G22" s="28" t="s">
        <v>208</v>
      </c>
      <c r="H22" s="29" t="s">
        <v>43</v>
      </c>
      <c r="I22" s="29" t="s">
        <v>44</v>
      </c>
      <c r="J22" s="29" t="s">
        <v>209</v>
      </c>
      <c r="K22" s="30" t="s">
        <v>210</v>
      </c>
      <c r="L22" s="29" t="s">
        <v>211</v>
      </c>
      <c r="M22" s="30" t="s">
        <v>212</v>
      </c>
      <c r="N22" s="29" t="s">
        <v>213</v>
      </c>
      <c r="O22" s="30" t="s">
        <v>212</v>
      </c>
      <c r="P22" s="29">
        <v>0</v>
      </c>
      <c r="Q22" s="28">
        <v>0</v>
      </c>
      <c r="R22" s="29">
        <v>0</v>
      </c>
      <c r="S22" s="28">
        <v>0</v>
      </c>
      <c r="T22" s="29">
        <v>0</v>
      </c>
      <c r="U22" s="28">
        <v>0</v>
      </c>
      <c r="V22" s="29" t="s">
        <v>115</v>
      </c>
      <c r="W22" s="28" t="s">
        <v>214</v>
      </c>
      <c r="X22" s="29" t="s">
        <v>215</v>
      </c>
      <c r="Y22" s="28" t="s">
        <v>216</v>
      </c>
      <c r="Z22" s="29" t="s">
        <v>217</v>
      </c>
      <c r="AA22" s="28" t="s">
        <v>218</v>
      </c>
      <c r="AB22" s="29" t="s">
        <v>219</v>
      </c>
      <c r="AC22" s="28" t="s">
        <v>220</v>
      </c>
      <c r="AD22" s="29" t="s">
        <v>221</v>
      </c>
      <c r="AE22" s="28" t="s">
        <v>222</v>
      </c>
      <c r="AF22" s="29" t="s">
        <v>115</v>
      </c>
      <c r="AG22" s="28" t="s">
        <v>223</v>
      </c>
      <c r="AH22" s="29" t="s">
        <v>224</v>
      </c>
      <c r="AI22" s="29">
        <v>6.7</v>
      </c>
      <c r="AJ22" s="37">
        <v>6.5</v>
      </c>
      <c r="AK22" s="40" t="s">
        <v>225</v>
      </c>
      <c r="AL22" s="29" t="s">
        <v>94</v>
      </c>
      <c r="AM22" s="29" t="s">
        <v>95</v>
      </c>
    </row>
    <row r="23" ht="162" spans="1:39">
      <c r="A23" s="28">
        <v>21</v>
      </c>
      <c r="B23" s="43">
        <v>20212145006</v>
      </c>
      <c r="C23" s="29" t="s">
        <v>39</v>
      </c>
      <c r="D23" s="28" t="s">
        <v>40</v>
      </c>
      <c r="E23" s="28" t="s">
        <v>226</v>
      </c>
      <c r="F23" s="29">
        <v>18023466901</v>
      </c>
      <c r="G23" s="28" t="s">
        <v>227</v>
      </c>
      <c r="H23" s="29" t="s">
        <v>43</v>
      </c>
      <c r="I23" s="29" t="s">
        <v>44</v>
      </c>
      <c r="J23" s="29"/>
      <c r="K23" s="30"/>
      <c r="L23" s="29">
        <v>3.45</v>
      </c>
      <c r="M23" s="30" t="s">
        <v>228</v>
      </c>
      <c r="N23" s="29">
        <v>2.85</v>
      </c>
      <c r="O23" s="30" t="s">
        <v>229</v>
      </c>
      <c r="P23" s="29"/>
      <c r="Q23" s="28"/>
      <c r="R23" s="29"/>
      <c r="S23" s="28"/>
      <c r="T23" s="29"/>
      <c r="U23" s="28"/>
      <c r="V23" s="29"/>
      <c r="W23" s="28"/>
      <c r="X23" s="29">
        <v>2.2</v>
      </c>
      <c r="Y23" s="28" t="s">
        <v>230</v>
      </c>
      <c r="Z23" s="29">
        <v>2.2</v>
      </c>
      <c r="AA23" s="28" t="s">
        <v>231</v>
      </c>
      <c r="AB23" s="29"/>
      <c r="AC23" s="28"/>
      <c r="AD23" s="29">
        <v>0.8</v>
      </c>
      <c r="AE23" s="28" t="s">
        <v>232</v>
      </c>
      <c r="AF23" s="29">
        <v>1.2</v>
      </c>
      <c r="AG23" s="28" t="s">
        <v>233</v>
      </c>
      <c r="AH23" s="29">
        <v>6.45</v>
      </c>
      <c r="AI23" s="29"/>
      <c r="AJ23" s="37">
        <v>6.25</v>
      </c>
      <c r="AK23" s="40" t="s">
        <v>234</v>
      </c>
      <c r="AL23" s="29" t="s">
        <v>49</v>
      </c>
      <c r="AM23" s="29" t="s">
        <v>50</v>
      </c>
    </row>
    <row r="24" ht="142.5" spans="1:39">
      <c r="A24" s="28">
        <v>22</v>
      </c>
      <c r="B24" s="43">
        <v>20212145061</v>
      </c>
      <c r="C24" s="29" t="s">
        <v>39</v>
      </c>
      <c r="D24" s="28" t="s">
        <v>68</v>
      </c>
      <c r="E24" s="28" t="s">
        <v>235</v>
      </c>
      <c r="F24" s="29">
        <v>18620266424</v>
      </c>
      <c r="G24" s="28" t="s">
        <v>54</v>
      </c>
      <c r="H24" s="29" t="s">
        <v>43</v>
      </c>
      <c r="I24" s="29" t="s">
        <v>44</v>
      </c>
      <c r="J24" s="29">
        <v>4.2</v>
      </c>
      <c r="K24" s="30" t="s">
        <v>236</v>
      </c>
      <c r="L24" s="29" t="s">
        <v>135</v>
      </c>
      <c r="M24" s="30">
        <v>4</v>
      </c>
      <c r="N24" s="29"/>
      <c r="O24" s="30"/>
      <c r="P24" s="29">
        <v>0</v>
      </c>
      <c r="Q24" s="28"/>
      <c r="R24" s="29"/>
      <c r="S24" s="28"/>
      <c r="T24" s="29"/>
      <c r="U24" s="28"/>
      <c r="V24" s="29">
        <v>0.4</v>
      </c>
      <c r="W24" s="28" t="s">
        <v>237</v>
      </c>
      <c r="X24" s="29"/>
      <c r="Y24" s="28"/>
      <c r="Z24" s="29"/>
      <c r="AA24" s="28"/>
      <c r="AB24" s="29">
        <v>2.2</v>
      </c>
      <c r="AC24" s="28" t="s">
        <v>238</v>
      </c>
      <c r="AD24" s="29" t="s">
        <v>239</v>
      </c>
      <c r="AE24" s="28">
        <v>1.6</v>
      </c>
      <c r="AF24" s="29"/>
      <c r="AG24" s="28"/>
      <c r="AH24" s="29">
        <v>6.8</v>
      </c>
      <c r="AI24" s="29">
        <v>6</v>
      </c>
      <c r="AJ24" s="37">
        <v>6</v>
      </c>
      <c r="AK24" s="40"/>
      <c r="AL24" s="29" t="s">
        <v>76</v>
      </c>
      <c r="AM24" s="29" t="s">
        <v>49</v>
      </c>
    </row>
    <row r="25" ht="114" spans="1:39">
      <c r="A25" s="28">
        <v>23</v>
      </c>
      <c r="B25" s="43">
        <v>20212145027</v>
      </c>
      <c r="C25" s="29" t="s">
        <v>39</v>
      </c>
      <c r="D25" s="44" t="s">
        <v>240</v>
      </c>
      <c r="E25" s="28" t="s">
        <v>241</v>
      </c>
      <c r="F25" s="29" t="s">
        <v>242</v>
      </c>
      <c r="G25" s="28" t="s">
        <v>243</v>
      </c>
      <c r="H25" s="29" t="s">
        <v>43</v>
      </c>
      <c r="I25" s="29" t="s">
        <v>44</v>
      </c>
      <c r="J25" s="29">
        <v>4.35</v>
      </c>
      <c r="K25" s="30" t="s">
        <v>244</v>
      </c>
      <c r="L25" s="29">
        <f>J25</f>
        <v>4.35</v>
      </c>
      <c r="M25" s="30" t="s">
        <v>244</v>
      </c>
      <c r="N25" s="29">
        <v>4.35</v>
      </c>
      <c r="O25" s="30" t="s">
        <v>244</v>
      </c>
      <c r="P25" s="29">
        <v>0</v>
      </c>
      <c r="Q25" s="28" t="s">
        <v>245</v>
      </c>
      <c r="R25" s="29">
        <f>P25</f>
        <v>0</v>
      </c>
      <c r="S25" s="28"/>
      <c r="T25" s="29"/>
      <c r="U25" s="28"/>
      <c r="V25" s="29">
        <v>0.6</v>
      </c>
      <c r="W25" s="28" t="s">
        <v>246</v>
      </c>
      <c r="X25" s="29">
        <f>V25</f>
        <v>0.6</v>
      </c>
      <c r="Y25" s="28" t="s">
        <v>246</v>
      </c>
      <c r="Z25" s="29">
        <v>0.6</v>
      </c>
      <c r="AA25" s="28" t="s">
        <v>246</v>
      </c>
      <c r="AB25" s="29">
        <v>1</v>
      </c>
      <c r="AC25" s="28" t="s">
        <v>247</v>
      </c>
      <c r="AD25" s="29">
        <f>AB25</f>
        <v>1</v>
      </c>
      <c r="AE25" s="28" t="s">
        <v>247</v>
      </c>
      <c r="AF25" s="29">
        <v>1</v>
      </c>
      <c r="AG25" s="28" t="s">
        <v>247</v>
      </c>
      <c r="AH25" s="29">
        <v>5.95</v>
      </c>
      <c r="AI25" s="29">
        <f>AH25</f>
        <v>5.95</v>
      </c>
      <c r="AJ25" s="37">
        <f>AI25</f>
        <v>5.95</v>
      </c>
      <c r="AK25" s="40"/>
      <c r="AL25" s="29" t="s">
        <v>59</v>
      </c>
      <c r="AM25" s="29" t="s">
        <v>248</v>
      </c>
    </row>
    <row r="26" ht="162" spans="1:39">
      <c r="A26" s="28">
        <v>24</v>
      </c>
      <c r="B26" s="43">
        <v>20212145028</v>
      </c>
      <c r="C26" s="29" t="s">
        <v>39</v>
      </c>
      <c r="D26" s="28" t="s">
        <v>108</v>
      </c>
      <c r="E26" s="28" t="s">
        <v>249</v>
      </c>
      <c r="F26" s="29">
        <v>19303032708</v>
      </c>
      <c r="G26" s="28" t="s">
        <v>126</v>
      </c>
      <c r="H26" s="29" t="s">
        <v>43</v>
      </c>
      <c r="I26" s="29" t="s">
        <v>44</v>
      </c>
      <c r="J26" s="29">
        <v>4.25</v>
      </c>
      <c r="K26" s="30" t="s">
        <v>250</v>
      </c>
      <c r="L26" s="29">
        <v>4.25</v>
      </c>
      <c r="M26" s="30" t="s">
        <v>250</v>
      </c>
      <c r="N26" s="29">
        <v>4.25</v>
      </c>
      <c r="O26" s="30" t="s">
        <v>250</v>
      </c>
      <c r="P26" s="29">
        <v>0</v>
      </c>
      <c r="Q26" s="28" t="s">
        <v>146</v>
      </c>
      <c r="R26" s="29">
        <v>0</v>
      </c>
      <c r="S26" s="28" t="s">
        <v>146</v>
      </c>
      <c r="T26" s="29">
        <v>0</v>
      </c>
      <c r="U26" s="28" t="s">
        <v>146</v>
      </c>
      <c r="V26" s="29">
        <v>1.2</v>
      </c>
      <c r="W26" s="28" t="s">
        <v>251</v>
      </c>
      <c r="X26" s="29">
        <v>1.2</v>
      </c>
      <c r="Y26" s="28" t="s">
        <v>251</v>
      </c>
      <c r="Z26" s="29">
        <v>0.6</v>
      </c>
      <c r="AA26" s="28" t="s">
        <v>252</v>
      </c>
      <c r="AB26" s="29">
        <v>1</v>
      </c>
      <c r="AC26" s="28" t="s">
        <v>253</v>
      </c>
      <c r="AD26" s="29">
        <v>1</v>
      </c>
      <c r="AE26" s="28" t="s">
        <v>253</v>
      </c>
      <c r="AF26" s="29">
        <v>1</v>
      </c>
      <c r="AG26" s="28" t="s">
        <v>253</v>
      </c>
      <c r="AH26" s="29">
        <v>6.45</v>
      </c>
      <c r="AI26" s="29">
        <v>6.45</v>
      </c>
      <c r="AJ26" s="37">
        <v>5.85</v>
      </c>
      <c r="AK26" s="40" t="s">
        <v>254</v>
      </c>
      <c r="AL26" s="29" t="s">
        <v>76</v>
      </c>
      <c r="AM26" s="29" t="s">
        <v>117</v>
      </c>
    </row>
    <row r="27" ht="142.5" spans="1:39">
      <c r="A27" s="28">
        <v>25</v>
      </c>
      <c r="B27" s="43">
        <v>20212145041</v>
      </c>
      <c r="C27" s="29" t="s">
        <v>39</v>
      </c>
      <c r="D27" s="28" t="s">
        <v>68</v>
      </c>
      <c r="E27" s="28" t="s">
        <v>255</v>
      </c>
      <c r="F27" s="29">
        <v>13184809600</v>
      </c>
      <c r="G27" s="28" t="s">
        <v>256</v>
      </c>
      <c r="H27" s="29" t="s">
        <v>43</v>
      </c>
      <c r="I27" s="29" t="s">
        <v>44</v>
      </c>
      <c r="J27" s="29" t="s">
        <v>257</v>
      </c>
      <c r="K27" s="30" t="s">
        <v>258</v>
      </c>
      <c r="L27" s="29" t="s">
        <v>259</v>
      </c>
      <c r="M27" s="30">
        <v>4.55</v>
      </c>
      <c r="N27" s="29"/>
      <c r="O27" s="30"/>
      <c r="P27" s="29">
        <v>0</v>
      </c>
      <c r="Q27" s="28"/>
      <c r="R27" s="29"/>
      <c r="S27" s="28"/>
      <c r="T27" s="29"/>
      <c r="U27" s="28"/>
      <c r="V27" s="29" t="s">
        <v>194</v>
      </c>
      <c r="W27" s="28" t="s">
        <v>260</v>
      </c>
      <c r="X27" s="29"/>
      <c r="Y27" s="28"/>
      <c r="Z27" s="29"/>
      <c r="AA27" s="28"/>
      <c r="AB27" s="29" t="s">
        <v>261</v>
      </c>
      <c r="AC27" s="28" t="s">
        <v>262</v>
      </c>
      <c r="AD27" s="29" t="s">
        <v>263</v>
      </c>
      <c r="AE27" s="28">
        <v>1</v>
      </c>
      <c r="AF27" s="29"/>
      <c r="AG27" s="28"/>
      <c r="AH27" s="29" t="s">
        <v>264</v>
      </c>
      <c r="AI27" s="29">
        <v>5.75</v>
      </c>
      <c r="AJ27" s="37">
        <v>5.75</v>
      </c>
      <c r="AK27" s="40"/>
      <c r="AL27" s="29" t="s">
        <v>76</v>
      </c>
      <c r="AM27" s="29" t="s">
        <v>49</v>
      </c>
    </row>
    <row r="28" ht="156.75" spans="1:39">
      <c r="A28" s="28">
        <v>26</v>
      </c>
      <c r="B28" s="43">
        <v>20212145022</v>
      </c>
      <c r="C28" s="29" t="s">
        <v>39</v>
      </c>
      <c r="D28" s="28" t="s">
        <v>108</v>
      </c>
      <c r="E28" s="28" t="s">
        <v>265</v>
      </c>
      <c r="F28" s="29">
        <v>15765561207</v>
      </c>
      <c r="G28" s="28" t="s">
        <v>266</v>
      </c>
      <c r="H28" s="29" t="s">
        <v>43</v>
      </c>
      <c r="I28" s="29" t="s">
        <v>44</v>
      </c>
      <c r="J28" s="29">
        <v>3.45</v>
      </c>
      <c r="K28" s="30" t="s">
        <v>267</v>
      </c>
      <c r="L28" s="29">
        <v>3.45</v>
      </c>
      <c r="M28" s="30" t="s">
        <v>267</v>
      </c>
      <c r="N28" s="29">
        <v>3.45</v>
      </c>
      <c r="O28" s="30" t="s">
        <v>267</v>
      </c>
      <c r="P28" s="29">
        <v>0</v>
      </c>
      <c r="Q28" s="28" t="s">
        <v>146</v>
      </c>
      <c r="R28" s="29">
        <v>0</v>
      </c>
      <c r="S28" s="28" t="s">
        <v>146</v>
      </c>
      <c r="T28" s="29">
        <v>0</v>
      </c>
      <c r="U28" s="28" t="s">
        <v>146</v>
      </c>
      <c r="V28" s="29">
        <v>1.4</v>
      </c>
      <c r="W28" s="33" t="s">
        <v>268</v>
      </c>
      <c r="X28" s="29">
        <v>1.4</v>
      </c>
      <c r="Y28" s="33" t="s">
        <v>268</v>
      </c>
      <c r="Z28" s="29">
        <v>1</v>
      </c>
      <c r="AA28" s="28" t="s">
        <v>269</v>
      </c>
      <c r="AB28" s="29">
        <v>1</v>
      </c>
      <c r="AC28" s="28" t="s">
        <v>270</v>
      </c>
      <c r="AD28" s="29">
        <v>1</v>
      </c>
      <c r="AE28" s="28" t="s">
        <v>270</v>
      </c>
      <c r="AF28" s="29">
        <v>1</v>
      </c>
      <c r="AG28" s="28" t="s">
        <v>270</v>
      </c>
      <c r="AH28" s="29">
        <v>5.85</v>
      </c>
      <c r="AI28" s="29">
        <v>5.85</v>
      </c>
      <c r="AJ28" s="37">
        <v>5.45</v>
      </c>
      <c r="AK28" s="40" t="s">
        <v>254</v>
      </c>
      <c r="AL28" s="29" t="s">
        <v>76</v>
      </c>
      <c r="AM28" s="29" t="s">
        <v>117</v>
      </c>
    </row>
    <row r="29" ht="148.5" spans="1:39">
      <c r="A29" s="28">
        <v>27</v>
      </c>
      <c r="B29" s="43">
        <v>20212145039</v>
      </c>
      <c r="C29" s="29" t="s">
        <v>39</v>
      </c>
      <c r="D29" s="44" t="s">
        <v>240</v>
      </c>
      <c r="E29" s="28" t="s">
        <v>271</v>
      </c>
      <c r="F29" s="29" t="s">
        <v>272</v>
      </c>
      <c r="G29" s="28" t="s">
        <v>273</v>
      </c>
      <c r="H29" s="29" t="s">
        <v>43</v>
      </c>
      <c r="I29" s="29" t="s">
        <v>44</v>
      </c>
      <c r="J29" s="29">
        <v>3.55</v>
      </c>
      <c r="K29" s="30" t="s">
        <v>274</v>
      </c>
      <c r="L29" s="29">
        <f>J29</f>
        <v>3.55</v>
      </c>
      <c r="M29" s="30" t="s">
        <v>274</v>
      </c>
      <c r="N29" s="29">
        <v>3.55</v>
      </c>
      <c r="O29" s="30" t="s">
        <v>274</v>
      </c>
      <c r="P29" s="29">
        <v>0</v>
      </c>
      <c r="Q29" s="28" t="s">
        <v>245</v>
      </c>
      <c r="R29" s="29">
        <f>P29</f>
        <v>0</v>
      </c>
      <c r="S29" s="28"/>
      <c r="T29" s="29"/>
      <c r="U29" s="28"/>
      <c r="V29" s="29">
        <v>0.8</v>
      </c>
      <c r="W29" s="28" t="s">
        <v>275</v>
      </c>
      <c r="X29" s="29">
        <f>V29</f>
        <v>0.8</v>
      </c>
      <c r="Y29" s="28" t="s">
        <v>275</v>
      </c>
      <c r="Z29" s="29">
        <v>0.8</v>
      </c>
      <c r="AA29" s="28" t="s">
        <v>275</v>
      </c>
      <c r="AB29" s="29">
        <v>1</v>
      </c>
      <c r="AC29" s="28" t="s">
        <v>276</v>
      </c>
      <c r="AD29" s="29">
        <f>AB29</f>
        <v>1</v>
      </c>
      <c r="AE29" s="28" t="s">
        <v>276</v>
      </c>
      <c r="AF29" s="29">
        <v>1</v>
      </c>
      <c r="AG29" s="28" t="s">
        <v>276</v>
      </c>
      <c r="AH29" s="29">
        <v>5.35</v>
      </c>
      <c r="AI29" s="29">
        <f>AH29</f>
        <v>5.35</v>
      </c>
      <c r="AJ29" s="37">
        <f>AI29</f>
        <v>5.35</v>
      </c>
      <c r="AK29" s="40"/>
      <c r="AL29" s="29" t="s">
        <v>59</v>
      </c>
      <c r="AM29" s="29" t="s">
        <v>248</v>
      </c>
    </row>
    <row r="30" ht="42.75" spans="1:39">
      <c r="A30" s="28">
        <v>28</v>
      </c>
      <c r="B30" s="43">
        <v>20212145042</v>
      </c>
      <c r="C30" s="29" t="s">
        <v>39</v>
      </c>
      <c r="D30" s="28" t="s">
        <v>154</v>
      </c>
      <c r="E30" s="28" t="s">
        <v>277</v>
      </c>
      <c r="F30" s="29">
        <v>17820593218</v>
      </c>
      <c r="G30" s="28" t="s">
        <v>278</v>
      </c>
      <c r="H30" s="29" t="s">
        <v>43</v>
      </c>
      <c r="I30" s="29" t="s">
        <v>44</v>
      </c>
      <c r="J30" s="29">
        <v>5.75</v>
      </c>
      <c r="K30" s="30" t="s">
        <v>279</v>
      </c>
      <c r="L30" s="29">
        <v>4.75</v>
      </c>
      <c r="M30" s="30" t="s">
        <v>280</v>
      </c>
      <c r="N30" s="29">
        <v>4.75</v>
      </c>
      <c r="O30" s="30" t="s">
        <v>281</v>
      </c>
      <c r="P30" s="29">
        <v>0</v>
      </c>
      <c r="Q30" s="28">
        <v>0</v>
      </c>
      <c r="R30" s="29">
        <v>0</v>
      </c>
      <c r="S30" s="28">
        <v>0</v>
      </c>
      <c r="T30" s="29">
        <v>0</v>
      </c>
      <c r="U30" s="28">
        <v>0</v>
      </c>
      <c r="V30" s="29">
        <v>0</v>
      </c>
      <c r="W30" s="28">
        <v>0</v>
      </c>
      <c r="X30" s="29">
        <v>0</v>
      </c>
      <c r="Y30" s="28">
        <v>0</v>
      </c>
      <c r="Z30" s="29">
        <v>0</v>
      </c>
      <c r="AA30" s="28">
        <v>0</v>
      </c>
      <c r="AB30" s="29">
        <v>0.4</v>
      </c>
      <c r="AC30" s="28" t="s">
        <v>282</v>
      </c>
      <c r="AD30" s="29">
        <v>0.4</v>
      </c>
      <c r="AE30" s="28" t="s">
        <v>283</v>
      </c>
      <c r="AF30" s="29">
        <v>0.4</v>
      </c>
      <c r="AG30" s="28" t="s">
        <v>284</v>
      </c>
      <c r="AH30" s="29">
        <v>6.15</v>
      </c>
      <c r="AI30" s="29">
        <f>L30+R30+X30+AD30</f>
        <v>5.15</v>
      </c>
      <c r="AJ30" s="37">
        <f>L30+R30+X30+AD30</f>
        <v>5.15</v>
      </c>
      <c r="AK30" s="40"/>
      <c r="AL30" s="29" t="s">
        <v>50</v>
      </c>
      <c r="AM30" s="29" t="s">
        <v>49</v>
      </c>
    </row>
    <row r="31" ht="85.5" spans="1:39">
      <c r="A31" s="28">
        <v>29</v>
      </c>
      <c r="B31" s="43">
        <v>20212145019</v>
      </c>
      <c r="C31" s="29" t="s">
        <v>39</v>
      </c>
      <c r="D31" s="28" t="s">
        <v>140</v>
      </c>
      <c r="E31" s="28" t="s">
        <v>285</v>
      </c>
      <c r="F31" s="29">
        <v>17674130150</v>
      </c>
      <c r="G31" s="28" t="s">
        <v>285</v>
      </c>
      <c r="H31" s="29" t="s">
        <v>43</v>
      </c>
      <c r="I31" s="29" t="s">
        <v>44</v>
      </c>
      <c r="J31" s="29" t="s">
        <v>286</v>
      </c>
      <c r="K31" s="30" t="s">
        <v>287</v>
      </c>
      <c r="L31" s="29">
        <v>3.35</v>
      </c>
      <c r="M31" s="30" t="s">
        <v>288</v>
      </c>
      <c r="N31" s="29">
        <v>3.35</v>
      </c>
      <c r="O31" s="30" t="s">
        <v>288</v>
      </c>
      <c r="P31" s="29">
        <v>0</v>
      </c>
      <c r="Q31" s="28" t="s">
        <v>146</v>
      </c>
      <c r="R31" s="29">
        <v>0</v>
      </c>
      <c r="S31" s="28" t="s">
        <v>146</v>
      </c>
      <c r="T31" s="29"/>
      <c r="U31" s="28"/>
      <c r="V31" s="29" t="s">
        <v>194</v>
      </c>
      <c r="W31" s="28" t="s">
        <v>289</v>
      </c>
      <c r="X31" s="29">
        <v>1</v>
      </c>
      <c r="Y31" s="28" t="s">
        <v>290</v>
      </c>
      <c r="Z31" s="29">
        <v>1</v>
      </c>
      <c r="AA31" s="28" t="s">
        <v>290</v>
      </c>
      <c r="AB31" s="29" t="s">
        <v>115</v>
      </c>
      <c r="AC31" s="28" t="s">
        <v>291</v>
      </c>
      <c r="AD31" s="29">
        <v>0.8</v>
      </c>
      <c r="AE31" s="28" t="s">
        <v>291</v>
      </c>
      <c r="AF31" s="29">
        <v>0.8</v>
      </c>
      <c r="AG31" s="28" t="s">
        <v>291</v>
      </c>
      <c r="AH31" s="29" t="s">
        <v>292</v>
      </c>
      <c r="AI31" s="29">
        <f>L31+R31+X31+AD31</f>
        <v>5.15</v>
      </c>
      <c r="AJ31" s="37">
        <v>5.15</v>
      </c>
      <c r="AK31" s="40"/>
      <c r="AL31" s="29" t="s">
        <v>200</v>
      </c>
      <c r="AM31" s="29" t="s">
        <v>153</v>
      </c>
    </row>
    <row r="32" ht="121.5" spans="1:39">
      <c r="A32" s="28">
        <v>30</v>
      </c>
      <c r="B32" s="43">
        <v>20212145020</v>
      </c>
      <c r="C32" s="29" t="s">
        <v>39</v>
      </c>
      <c r="D32" s="28" t="s">
        <v>68</v>
      </c>
      <c r="E32" s="28" t="s">
        <v>293</v>
      </c>
      <c r="F32" s="29">
        <v>17363917433</v>
      </c>
      <c r="G32" s="28" t="s">
        <v>294</v>
      </c>
      <c r="H32" s="29" t="s">
        <v>43</v>
      </c>
      <c r="I32" s="29" t="s">
        <v>44</v>
      </c>
      <c r="J32" s="29">
        <v>1.15</v>
      </c>
      <c r="K32" s="30" t="s">
        <v>295</v>
      </c>
      <c r="L32" s="29" t="s">
        <v>296</v>
      </c>
      <c r="M32" s="30">
        <v>1.35</v>
      </c>
      <c r="N32" s="29"/>
      <c r="O32" s="30"/>
      <c r="P32" s="29">
        <v>0</v>
      </c>
      <c r="Q32" s="28"/>
      <c r="R32" s="29"/>
      <c r="S32" s="28"/>
      <c r="T32" s="29"/>
      <c r="U32" s="28"/>
      <c r="V32" s="29">
        <v>8</v>
      </c>
      <c r="W32" s="28" t="s">
        <v>297</v>
      </c>
      <c r="X32" s="29" t="s">
        <v>298</v>
      </c>
      <c r="Y32" s="28">
        <v>2.9</v>
      </c>
      <c r="Z32" s="29"/>
      <c r="AA32" s="28"/>
      <c r="AB32" s="29">
        <v>0.8</v>
      </c>
      <c r="AC32" s="28" t="s">
        <v>299</v>
      </c>
      <c r="AD32" s="29"/>
      <c r="AE32" s="28"/>
      <c r="AF32" s="29"/>
      <c r="AG32" s="28"/>
      <c r="AH32" s="29" t="s">
        <v>300</v>
      </c>
      <c r="AI32" s="29">
        <v>5.05</v>
      </c>
      <c r="AJ32" s="37">
        <v>5.05</v>
      </c>
      <c r="AK32" s="40"/>
      <c r="AL32" s="29" t="s">
        <v>76</v>
      </c>
      <c r="AM32" s="29" t="s">
        <v>49</v>
      </c>
    </row>
    <row r="33" ht="54" spans="1:39">
      <c r="A33" s="28">
        <v>31</v>
      </c>
      <c r="B33" s="43">
        <v>20212145018</v>
      </c>
      <c r="C33" s="29" t="s">
        <v>39</v>
      </c>
      <c r="D33" s="28" t="s">
        <v>86</v>
      </c>
      <c r="E33" s="28" t="s">
        <v>301</v>
      </c>
      <c r="F33" s="29">
        <v>18790273729</v>
      </c>
      <c r="G33" s="28" t="s">
        <v>119</v>
      </c>
      <c r="H33" s="29" t="s">
        <v>43</v>
      </c>
      <c r="I33" s="29" t="s">
        <v>44</v>
      </c>
      <c r="J33" s="29">
        <v>0.6</v>
      </c>
      <c r="K33" s="30" t="s">
        <v>302</v>
      </c>
      <c r="L33" s="29">
        <v>0.65</v>
      </c>
      <c r="M33" s="30" t="s">
        <v>303</v>
      </c>
      <c r="N33" s="29">
        <v>0.65</v>
      </c>
      <c r="O33" s="30" t="s">
        <v>303</v>
      </c>
      <c r="P33" s="29">
        <v>0</v>
      </c>
      <c r="Q33" s="28">
        <v>0</v>
      </c>
      <c r="R33" s="29">
        <v>0</v>
      </c>
      <c r="S33" s="28">
        <v>0</v>
      </c>
      <c r="T33" s="29">
        <v>0</v>
      </c>
      <c r="U33" s="28">
        <v>0</v>
      </c>
      <c r="V33" s="29">
        <v>4</v>
      </c>
      <c r="W33" s="28" t="s">
        <v>304</v>
      </c>
      <c r="X33" s="29">
        <v>4</v>
      </c>
      <c r="Y33" s="28" t="s">
        <v>304</v>
      </c>
      <c r="Z33" s="29">
        <v>4</v>
      </c>
      <c r="AA33" s="28" t="s">
        <v>304</v>
      </c>
      <c r="AB33" s="29">
        <v>0.4</v>
      </c>
      <c r="AC33" s="28" t="s">
        <v>305</v>
      </c>
      <c r="AD33" s="29">
        <v>0.4</v>
      </c>
      <c r="AE33" s="28" t="s">
        <v>305</v>
      </c>
      <c r="AF33" s="29">
        <v>0.4</v>
      </c>
      <c r="AG33" s="28" t="s">
        <v>305</v>
      </c>
      <c r="AH33" s="29">
        <v>5</v>
      </c>
      <c r="AI33" s="29">
        <v>5.05</v>
      </c>
      <c r="AJ33" s="37">
        <v>5.05</v>
      </c>
      <c r="AK33" s="40" t="s">
        <v>306</v>
      </c>
      <c r="AL33" s="29" t="s">
        <v>94</v>
      </c>
      <c r="AM33" s="29" t="s">
        <v>95</v>
      </c>
    </row>
    <row r="34" ht="99.75" spans="1:39">
      <c r="A34" s="28">
        <v>32</v>
      </c>
      <c r="B34" s="43">
        <v>20212145017</v>
      </c>
      <c r="C34" s="29" t="s">
        <v>39</v>
      </c>
      <c r="D34" s="28" t="s">
        <v>108</v>
      </c>
      <c r="E34" s="28" t="s">
        <v>307</v>
      </c>
      <c r="F34" s="29">
        <v>19878880404</v>
      </c>
      <c r="G34" s="28" t="s">
        <v>110</v>
      </c>
      <c r="H34" s="29" t="s">
        <v>43</v>
      </c>
      <c r="I34" s="29" t="s">
        <v>44</v>
      </c>
      <c r="J34" s="29">
        <v>2.85</v>
      </c>
      <c r="K34" s="30" t="s">
        <v>308</v>
      </c>
      <c r="L34" s="29">
        <v>2.85</v>
      </c>
      <c r="M34" s="30" t="s">
        <v>308</v>
      </c>
      <c r="N34" s="29">
        <v>2.85</v>
      </c>
      <c r="O34" s="30" t="s">
        <v>308</v>
      </c>
      <c r="P34" s="29">
        <v>0</v>
      </c>
      <c r="Q34" s="28" t="s">
        <v>146</v>
      </c>
      <c r="R34" s="29">
        <v>0</v>
      </c>
      <c r="S34" s="28" t="s">
        <v>146</v>
      </c>
      <c r="T34" s="29">
        <v>0</v>
      </c>
      <c r="U34" s="28" t="s">
        <v>146</v>
      </c>
      <c r="V34" s="29">
        <v>0.6</v>
      </c>
      <c r="W34" s="33" t="s">
        <v>309</v>
      </c>
      <c r="X34" s="29">
        <v>0.6</v>
      </c>
      <c r="Y34" s="33" t="s">
        <v>309</v>
      </c>
      <c r="Z34" s="29">
        <v>0.6</v>
      </c>
      <c r="AA34" s="33" t="s">
        <v>309</v>
      </c>
      <c r="AB34" s="29">
        <v>2</v>
      </c>
      <c r="AC34" s="33" t="s">
        <v>310</v>
      </c>
      <c r="AD34" s="29">
        <v>1.6</v>
      </c>
      <c r="AE34" s="28" t="s">
        <v>311</v>
      </c>
      <c r="AF34" s="29">
        <v>1.5</v>
      </c>
      <c r="AG34" s="28" t="s">
        <v>312</v>
      </c>
      <c r="AH34" s="29">
        <v>5.45</v>
      </c>
      <c r="AI34" s="29">
        <v>5.05</v>
      </c>
      <c r="AJ34" s="37">
        <v>4.95</v>
      </c>
      <c r="AK34" s="40"/>
      <c r="AL34" s="29" t="s">
        <v>76</v>
      </c>
      <c r="AM34" s="29" t="s">
        <v>117</v>
      </c>
    </row>
    <row r="35" ht="121.5" spans="1:39">
      <c r="A35" s="28">
        <v>33</v>
      </c>
      <c r="B35" s="43">
        <v>20212145010</v>
      </c>
      <c r="C35" s="29" t="s">
        <v>39</v>
      </c>
      <c r="D35" s="28" t="s">
        <v>86</v>
      </c>
      <c r="E35" s="28" t="s">
        <v>313</v>
      </c>
      <c r="F35" s="29">
        <v>15823348865</v>
      </c>
      <c r="G35" s="28" t="s">
        <v>314</v>
      </c>
      <c r="H35" s="29" t="s">
        <v>43</v>
      </c>
      <c r="I35" s="29" t="s">
        <v>44</v>
      </c>
      <c r="J35" s="29">
        <v>1.45</v>
      </c>
      <c r="K35" s="30" t="s">
        <v>315</v>
      </c>
      <c r="L35" s="29">
        <v>1.45</v>
      </c>
      <c r="M35" s="30" t="s">
        <v>315</v>
      </c>
      <c r="N35" s="29">
        <v>1.25</v>
      </c>
      <c r="O35" s="30" t="s">
        <v>316</v>
      </c>
      <c r="P35" s="29">
        <v>0</v>
      </c>
      <c r="Q35" s="28">
        <v>0</v>
      </c>
      <c r="R35" s="29">
        <v>0</v>
      </c>
      <c r="S35" s="28">
        <v>0</v>
      </c>
      <c r="T35" s="29"/>
      <c r="U35" s="28"/>
      <c r="V35" s="29">
        <v>0.4</v>
      </c>
      <c r="W35" s="28" t="s">
        <v>317</v>
      </c>
      <c r="X35" s="29">
        <v>0.4</v>
      </c>
      <c r="Y35" s="28" t="s">
        <v>317</v>
      </c>
      <c r="Z35" s="29">
        <v>0.4</v>
      </c>
      <c r="AA35" s="28" t="s">
        <v>317</v>
      </c>
      <c r="AB35" s="29">
        <v>3.2</v>
      </c>
      <c r="AC35" s="28" t="s">
        <v>318</v>
      </c>
      <c r="AD35" s="29">
        <v>3.2</v>
      </c>
      <c r="AE35" s="28" t="s">
        <v>318</v>
      </c>
      <c r="AF35" s="29">
        <v>3.2</v>
      </c>
      <c r="AG35" s="28" t="s">
        <v>318</v>
      </c>
      <c r="AH35" s="29">
        <v>5.05</v>
      </c>
      <c r="AI35" s="29">
        <v>5.05</v>
      </c>
      <c r="AJ35" s="37">
        <v>4.85</v>
      </c>
      <c r="AK35" s="40" t="s">
        <v>319</v>
      </c>
      <c r="AL35" s="29" t="s">
        <v>94</v>
      </c>
      <c r="AM35" s="29" t="s">
        <v>95</v>
      </c>
    </row>
    <row r="36" ht="137.25" spans="1:39">
      <c r="A36" s="28">
        <v>34</v>
      </c>
      <c r="B36" s="43">
        <v>20212145062</v>
      </c>
      <c r="C36" s="29" t="s">
        <v>39</v>
      </c>
      <c r="D36" s="29" t="s">
        <v>52</v>
      </c>
      <c r="E36" s="29" t="s">
        <v>320</v>
      </c>
      <c r="F36" s="29">
        <v>13435554678</v>
      </c>
      <c r="G36" s="28" t="s">
        <v>321</v>
      </c>
      <c r="H36" s="29" t="s">
        <v>43</v>
      </c>
      <c r="I36" s="29" t="s">
        <v>44</v>
      </c>
      <c r="J36" s="29">
        <v>1.45</v>
      </c>
      <c r="K36" s="30"/>
      <c r="L36" s="29">
        <v>1.45</v>
      </c>
      <c r="M36" s="30" t="s">
        <v>322</v>
      </c>
      <c r="N36" s="29">
        <v>1.45</v>
      </c>
      <c r="O36" s="29" t="s">
        <v>323</v>
      </c>
      <c r="P36" s="29"/>
      <c r="Q36" s="28"/>
      <c r="R36" s="29"/>
      <c r="S36" s="28"/>
      <c r="T36" s="29"/>
      <c r="U36" s="28"/>
      <c r="V36" s="29"/>
      <c r="W36" s="28"/>
      <c r="X36" s="29">
        <f>V36</f>
        <v>0</v>
      </c>
      <c r="Y36" s="28" t="s">
        <v>324</v>
      </c>
      <c r="Z36" s="29">
        <v>0.8</v>
      </c>
      <c r="AA36" s="28" t="s">
        <v>324</v>
      </c>
      <c r="AB36" s="29"/>
      <c r="AC36" s="28"/>
      <c r="AD36" s="29">
        <v>2.4</v>
      </c>
      <c r="AE36" s="28" t="s">
        <v>325</v>
      </c>
      <c r="AF36" s="29">
        <v>2.4</v>
      </c>
      <c r="AG36" s="28" t="s">
        <v>325</v>
      </c>
      <c r="AH36" s="29"/>
      <c r="AI36" s="29">
        <v>4.65</v>
      </c>
      <c r="AJ36" s="37">
        <v>4.65</v>
      </c>
      <c r="AK36" s="40"/>
      <c r="AL36" s="29" t="s">
        <v>59</v>
      </c>
      <c r="AM36" s="29" t="s">
        <v>60</v>
      </c>
    </row>
    <row r="37" ht="142.5" spans="1:39">
      <c r="A37" s="28">
        <v>35</v>
      </c>
      <c r="B37" s="43">
        <v>20212145058</v>
      </c>
      <c r="C37" s="29" t="s">
        <v>39</v>
      </c>
      <c r="D37" s="28" t="s">
        <v>68</v>
      </c>
      <c r="E37" s="28" t="s">
        <v>326</v>
      </c>
      <c r="F37" s="29">
        <v>15506431575</v>
      </c>
      <c r="G37" s="28" t="s">
        <v>327</v>
      </c>
      <c r="H37" s="29" t="s">
        <v>43</v>
      </c>
      <c r="I37" s="29" t="s">
        <v>44</v>
      </c>
      <c r="J37" s="29" t="s">
        <v>328</v>
      </c>
      <c r="K37" s="30" t="s">
        <v>329</v>
      </c>
      <c r="L37" s="29"/>
      <c r="M37" s="30"/>
      <c r="N37" s="29"/>
      <c r="O37" s="30"/>
      <c r="P37" s="29">
        <v>0</v>
      </c>
      <c r="Q37" s="28"/>
      <c r="R37" s="29"/>
      <c r="S37" s="28"/>
      <c r="T37" s="29"/>
      <c r="U37" s="28"/>
      <c r="V37" s="29" t="s">
        <v>217</v>
      </c>
      <c r="W37" s="28" t="s">
        <v>330</v>
      </c>
      <c r="X37" s="29"/>
      <c r="Y37" s="28"/>
      <c r="Z37" s="29"/>
      <c r="AA37" s="28"/>
      <c r="AB37" s="29" t="s">
        <v>215</v>
      </c>
      <c r="AC37" s="28" t="s">
        <v>331</v>
      </c>
      <c r="AD37" s="29"/>
      <c r="AE37" s="28"/>
      <c r="AF37" s="29"/>
      <c r="AG37" s="28"/>
      <c r="AH37" s="29" t="s">
        <v>332</v>
      </c>
      <c r="AI37" s="29"/>
      <c r="AJ37" s="37">
        <v>4.35</v>
      </c>
      <c r="AK37" s="40"/>
      <c r="AL37" s="29" t="s">
        <v>76</v>
      </c>
      <c r="AM37" s="29" t="s">
        <v>49</v>
      </c>
    </row>
    <row r="38" ht="67.5" spans="1:39">
      <c r="A38" s="28">
        <v>36</v>
      </c>
      <c r="B38" s="43">
        <v>20212145056</v>
      </c>
      <c r="C38" s="29" t="s">
        <v>39</v>
      </c>
      <c r="D38" s="28" t="s">
        <v>154</v>
      </c>
      <c r="E38" s="28" t="s">
        <v>333</v>
      </c>
      <c r="F38" s="29">
        <v>15236945214</v>
      </c>
      <c r="G38" s="28" t="s">
        <v>278</v>
      </c>
      <c r="H38" s="29" t="s">
        <v>43</v>
      </c>
      <c r="I38" s="29" t="s">
        <v>44</v>
      </c>
      <c r="J38" s="29">
        <v>3.15</v>
      </c>
      <c r="K38" s="30" t="s">
        <v>334</v>
      </c>
      <c r="L38" s="29">
        <v>3.15</v>
      </c>
      <c r="M38" s="30" t="s">
        <v>334</v>
      </c>
      <c r="N38" s="29">
        <v>3.15</v>
      </c>
      <c r="O38" s="30" t="s">
        <v>334</v>
      </c>
      <c r="P38" s="29">
        <v>0</v>
      </c>
      <c r="Q38" s="28">
        <v>0</v>
      </c>
      <c r="R38" s="29">
        <v>0</v>
      </c>
      <c r="S38" s="28">
        <v>0</v>
      </c>
      <c r="T38" s="29">
        <v>0</v>
      </c>
      <c r="U38" s="28">
        <v>0</v>
      </c>
      <c r="V38" s="29">
        <v>0.6</v>
      </c>
      <c r="W38" s="28" t="s">
        <v>335</v>
      </c>
      <c r="X38" s="29">
        <v>0.6</v>
      </c>
      <c r="Y38" s="28" t="s">
        <v>335</v>
      </c>
      <c r="Z38" s="29">
        <v>0.6</v>
      </c>
      <c r="AA38" s="28" t="s">
        <v>335</v>
      </c>
      <c r="AB38" s="29">
        <v>0.4</v>
      </c>
      <c r="AC38" s="28" t="s">
        <v>336</v>
      </c>
      <c r="AD38" s="29">
        <v>0.4</v>
      </c>
      <c r="AE38" s="28" t="s">
        <v>337</v>
      </c>
      <c r="AF38" s="29">
        <v>0.4</v>
      </c>
      <c r="AG38" s="28" t="s">
        <v>338</v>
      </c>
      <c r="AH38" s="29">
        <v>4.15</v>
      </c>
      <c r="AI38" s="29">
        <f>L38+R38+X38+AD38</f>
        <v>4.15</v>
      </c>
      <c r="AJ38" s="37">
        <f>L38+R38+X38+AD38</f>
        <v>4.15</v>
      </c>
      <c r="AK38" s="40"/>
      <c r="AL38" s="29" t="s">
        <v>50</v>
      </c>
      <c r="AM38" s="29" t="s">
        <v>49</v>
      </c>
    </row>
    <row r="39" ht="67.5" spans="1:39">
      <c r="A39" s="28">
        <v>37</v>
      </c>
      <c r="B39" s="43">
        <v>20212047006</v>
      </c>
      <c r="C39" s="29" t="s">
        <v>85</v>
      </c>
      <c r="D39" s="28" t="s">
        <v>140</v>
      </c>
      <c r="E39" s="28" t="s">
        <v>339</v>
      </c>
      <c r="F39" s="29">
        <v>18319640208</v>
      </c>
      <c r="G39" s="28" t="s">
        <v>339</v>
      </c>
      <c r="H39" s="29" t="s">
        <v>43</v>
      </c>
      <c r="I39" s="29" t="s">
        <v>44</v>
      </c>
      <c r="J39" s="29" t="s">
        <v>197</v>
      </c>
      <c r="K39" s="30" t="s">
        <v>340</v>
      </c>
      <c r="L39" s="29">
        <v>2.7</v>
      </c>
      <c r="M39" s="30" t="s">
        <v>341</v>
      </c>
      <c r="N39" s="29">
        <v>2.7</v>
      </c>
      <c r="O39" s="30" t="s">
        <v>341</v>
      </c>
      <c r="P39" s="29">
        <v>0</v>
      </c>
      <c r="Q39" s="28" t="s">
        <v>146</v>
      </c>
      <c r="R39" s="29">
        <v>0</v>
      </c>
      <c r="S39" s="28" t="s">
        <v>146</v>
      </c>
      <c r="T39" s="29"/>
      <c r="U39" s="28"/>
      <c r="V39" s="29" t="s">
        <v>342</v>
      </c>
      <c r="W39" s="28" t="s">
        <v>146</v>
      </c>
      <c r="X39" s="29">
        <v>0.4</v>
      </c>
      <c r="Y39" s="28" t="s">
        <v>343</v>
      </c>
      <c r="Z39" s="29">
        <v>0.4</v>
      </c>
      <c r="AA39" s="28" t="s">
        <v>343</v>
      </c>
      <c r="AB39" s="29">
        <v>1</v>
      </c>
      <c r="AC39" s="28" t="s">
        <v>344</v>
      </c>
      <c r="AD39" s="29">
        <v>1</v>
      </c>
      <c r="AE39" s="28" t="s">
        <v>344</v>
      </c>
      <c r="AF39" s="29">
        <v>1</v>
      </c>
      <c r="AG39" s="28" t="s">
        <v>344</v>
      </c>
      <c r="AH39" s="29" t="s">
        <v>192</v>
      </c>
      <c r="AI39" s="29">
        <f>L39+R39+X39+AD39</f>
        <v>4.1</v>
      </c>
      <c r="AJ39" s="37">
        <v>4.1</v>
      </c>
      <c r="AK39" s="40"/>
      <c r="AL39" s="29" t="s">
        <v>200</v>
      </c>
      <c r="AM39" s="29" t="s">
        <v>94</v>
      </c>
    </row>
    <row r="40" ht="189" spans="1:39">
      <c r="A40" s="28">
        <v>38</v>
      </c>
      <c r="B40" s="43">
        <v>20212145035</v>
      </c>
      <c r="C40" s="29" t="s">
        <v>39</v>
      </c>
      <c r="D40" s="28" t="s">
        <v>108</v>
      </c>
      <c r="E40" s="28" t="s">
        <v>345</v>
      </c>
      <c r="F40" s="29">
        <v>19303028320</v>
      </c>
      <c r="G40" s="28" t="s">
        <v>346</v>
      </c>
      <c r="H40" s="29" t="s">
        <v>43</v>
      </c>
      <c r="I40" s="29" t="s">
        <v>44</v>
      </c>
      <c r="J40" s="29">
        <v>2.45</v>
      </c>
      <c r="K40" s="30" t="s">
        <v>347</v>
      </c>
      <c r="L40" s="29">
        <v>2.45</v>
      </c>
      <c r="M40" s="30" t="s">
        <v>347</v>
      </c>
      <c r="N40" s="29">
        <v>2.45</v>
      </c>
      <c r="O40" s="30" t="s">
        <v>347</v>
      </c>
      <c r="P40" s="29">
        <v>0</v>
      </c>
      <c r="Q40" s="28" t="s">
        <v>146</v>
      </c>
      <c r="R40" s="29">
        <v>0</v>
      </c>
      <c r="S40" s="28" t="s">
        <v>146</v>
      </c>
      <c r="T40" s="29">
        <v>0</v>
      </c>
      <c r="U40" s="28" t="s">
        <v>146</v>
      </c>
      <c r="V40" s="29">
        <v>0.4</v>
      </c>
      <c r="W40" s="28" t="s">
        <v>348</v>
      </c>
      <c r="X40" s="29">
        <v>0.4</v>
      </c>
      <c r="Y40" s="28" t="s">
        <v>348</v>
      </c>
      <c r="Z40" s="29">
        <v>0.4</v>
      </c>
      <c r="AA40" s="28" t="s">
        <v>348</v>
      </c>
      <c r="AB40" s="29">
        <v>1.4</v>
      </c>
      <c r="AC40" s="28" t="s">
        <v>349</v>
      </c>
      <c r="AD40" s="29">
        <v>1.4</v>
      </c>
      <c r="AE40" s="28" t="s">
        <v>350</v>
      </c>
      <c r="AF40" s="29">
        <v>1.4</v>
      </c>
      <c r="AG40" s="28" t="s">
        <v>350</v>
      </c>
      <c r="AH40" s="29">
        <v>4.25</v>
      </c>
      <c r="AI40" s="29">
        <v>4.05</v>
      </c>
      <c r="AJ40" s="37">
        <v>4.05</v>
      </c>
      <c r="AK40" s="40"/>
      <c r="AL40" s="29" t="s">
        <v>76</v>
      </c>
      <c r="AM40" s="29" t="s">
        <v>117</v>
      </c>
    </row>
    <row r="41" ht="189" spans="1:39">
      <c r="A41" s="28">
        <v>39</v>
      </c>
      <c r="B41" s="43">
        <v>20212145024</v>
      </c>
      <c r="C41" s="29" t="s">
        <v>39</v>
      </c>
      <c r="D41" s="28" t="s">
        <v>40</v>
      </c>
      <c r="E41" s="28" t="s">
        <v>351</v>
      </c>
      <c r="F41" s="29">
        <v>18238684362</v>
      </c>
      <c r="G41" s="28" t="s">
        <v>352</v>
      </c>
      <c r="H41" s="29" t="s">
        <v>43</v>
      </c>
      <c r="I41" s="29" t="s">
        <v>44</v>
      </c>
      <c r="J41" s="29"/>
      <c r="K41" s="30"/>
      <c r="L41" s="29">
        <v>1.25</v>
      </c>
      <c r="M41" s="30" t="s">
        <v>353</v>
      </c>
      <c r="N41" s="29">
        <v>1.25</v>
      </c>
      <c r="O41" s="30" t="s">
        <v>353</v>
      </c>
      <c r="P41" s="29"/>
      <c r="Q41" s="28"/>
      <c r="R41" s="29"/>
      <c r="S41" s="28"/>
      <c r="T41" s="29"/>
      <c r="U41" s="28"/>
      <c r="V41" s="29"/>
      <c r="W41" s="28"/>
      <c r="X41" s="29">
        <v>1</v>
      </c>
      <c r="Y41" s="28" t="s">
        <v>354</v>
      </c>
      <c r="Z41" s="29">
        <v>0.8</v>
      </c>
      <c r="AA41" s="28" t="s">
        <v>355</v>
      </c>
      <c r="AB41" s="29"/>
      <c r="AC41" s="28"/>
      <c r="AD41" s="29">
        <v>2</v>
      </c>
      <c r="AE41" s="28" t="s">
        <v>356</v>
      </c>
      <c r="AF41" s="29">
        <v>2</v>
      </c>
      <c r="AG41" s="28" t="s">
        <v>356</v>
      </c>
      <c r="AH41" s="29">
        <v>4.25</v>
      </c>
      <c r="AI41" s="29"/>
      <c r="AJ41" s="37">
        <v>4.05</v>
      </c>
      <c r="AK41" s="40"/>
      <c r="AL41" s="29" t="s">
        <v>49</v>
      </c>
      <c r="AM41" s="29" t="s">
        <v>50</v>
      </c>
    </row>
    <row r="42" ht="54" spans="1:39">
      <c r="A42" s="28">
        <v>40</v>
      </c>
      <c r="B42" s="43">
        <v>20212047008</v>
      </c>
      <c r="C42" s="29" t="s">
        <v>85</v>
      </c>
      <c r="D42" s="28" t="s">
        <v>154</v>
      </c>
      <c r="E42" s="28" t="s">
        <v>357</v>
      </c>
      <c r="F42" s="29">
        <v>13667638605</v>
      </c>
      <c r="G42" s="28" t="s">
        <v>358</v>
      </c>
      <c r="H42" s="29" t="s">
        <v>43</v>
      </c>
      <c r="I42" s="29" t="s">
        <v>44</v>
      </c>
      <c r="J42" s="29">
        <v>0.95</v>
      </c>
      <c r="K42" s="30" t="s">
        <v>359</v>
      </c>
      <c r="L42" s="29">
        <v>0.95</v>
      </c>
      <c r="M42" s="30" t="s">
        <v>359</v>
      </c>
      <c r="N42" s="29">
        <v>0.95</v>
      </c>
      <c r="O42" s="30" t="s">
        <v>359</v>
      </c>
      <c r="P42" s="29">
        <v>0</v>
      </c>
      <c r="Q42" s="28">
        <v>0</v>
      </c>
      <c r="R42" s="29">
        <v>0</v>
      </c>
      <c r="S42" s="28">
        <v>0</v>
      </c>
      <c r="T42" s="29">
        <v>0</v>
      </c>
      <c r="U42" s="28">
        <v>0</v>
      </c>
      <c r="V42" s="29">
        <v>3.2</v>
      </c>
      <c r="W42" s="28" t="s">
        <v>360</v>
      </c>
      <c r="X42" s="29">
        <v>3</v>
      </c>
      <c r="Y42" s="28" t="s">
        <v>361</v>
      </c>
      <c r="Z42" s="29">
        <v>3</v>
      </c>
      <c r="AA42" s="28" t="s">
        <v>362</v>
      </c>
      <c r="AB42" s="29">
        <v>0</v>
      </c>
      <c r="AC42" s="28">
        <v>0</v>
      </c>
      <c r="AD42" s="29">
        <v>0</v>
      </c>
      <c r="AE42" s="28"/>
      <c r="AF42" s="29">
        <v>0</v>
      </c>
      <c r="AG42" s="28">
        <v>0</v>
      </c>
      <c r="AH42" s="29">
        <v>4.15</v>
      </c>
      <c r="AI42" s="29">
        <f>L42+R42+X42+AD42</f>
        <v>3.95</v>
      </c>
      <c r="AJ42" s="37">
        <f>L42+R42+X42+AD42</f>
        <v>3.95</v>
      </c>
      <c r="AK42" s="40"/>
      <c r="AL42" s="29" t="s">
        <v>50</v>
      </c>
      <c r="AM42" s="29" t="s">
        <v>49</v>
      </c>
    </row>
    <row r="43" ht="121.5" spans="1:39">
      <c r="A43" s="28">
        <v>41</v>
      </c>
      <c r="B43" s="43">
        <v>20212145045</v>
      </c>
      <c r="C43" s="29" t="s">
        <v>39</v>
      </c>
      <c r="D43" s="44" t="s">
        <v>240</v>
      </c>
      <c r="E43" s="28" t="s">
        <v>363</v>
      </c>
      <c r="F43" s="29" t="s">
        <v>364</v>
      </c>
      <c r="G43" s="28" t="s">
        <v>365</v>
      </c>
      <c r="H43" s="29" t="s">
        <v>43</v>
      </c>
      <c r="I43" s="29" t="s">
        <v>44</v>
      </c>
      <c r="J43" s="29">
        <v>0.75</v>
      </c>
      <c r="K43" s="30" t="s">
        <v>366</v>
      </c>
      <c r="L43" s="29">
        <f>J43</f>
        <v>0.75</v>
      </c>
      <c r="M43" s="30" t="s">
        <v>366</v>
      </c>
      <c r="N43" s="29">
        <v>0.75</v>
      </c>
      <c r="O43" s="30" t="s">
        <v>366</v>
      </c>
      <c r="P43" s="29">
        <v>0</v>
      </c>
      <c r="Q43" s="28" t="s">
        <v>245</v>
      </c>
      <c r="R43" s="29">
        <f>P43</f>
        <v>0</v>
      </c>
      <c r="S43" s="28"/>
      <c r="T43" s="29"/>
      <c r="U43" s="28"/>
      <c r="V43" s="29">
        <v>0</v>
      </c>
      <c r="W43" s="28" t="s">
        <v>146</v>
      </c>
      <c r="X43" s="29">
        <f>V43</f>
        <v>0</v>
      </c>
      <c r="Y43" s="28"/>
      <c r="Z43" s="29">
        <v>0</v>
      </c>
      <c r="AA43" s="28"/>
      <c r="AB43" s="29">
        <v>3.2</v>
      </c>
      <c r="AC43" s="28" t="s">
        <v>367</v>
      </c>
      <c r="AD43" s="29">
        <f>AB43</f>
        <v>3.2</v>
      </c>
      <c r="AE43" s="28" t="s">
        <v>367</v>
      </c>
      <c r="AF43" s="29">
        <v>3.2</v>
      </c>
      <c r="AG43" s="28" t="s">
        <v>367</v>
      </c>
      <c r="AH43" s="29">
        <v>3.95</v>
      </c>
      <c r="AI43" s="29">
        <f>AH43</f>
        <v>3.95</v>
      </c>
      <c r="AJ43" s="37">
        <f>AI43</f>
        <v>3.95</v>
      </c>
      <c r="AK43" s="40"/>
      <c r="AL43" s="29" t="s">
        <v>59</v>
      </c>
      <c r="AM43" s="29" t="s">
        <v>248</v>
      </c>
    </row>
    <row r="44" ht="85.5" spans="1:39">
      <c r="A44" s="28">
        <v>42</v>
      </c>
      <c r="B44" s="43">
        <v>20212145043</v>
      </c>
      <c r="C44" s="29" t="s">
        <v>39</v>
      </c>
      <c r="D44" s="28" t="s">
        <v>140</v>
      </c>
      <c r="E44" s="28" t="s">
        <v>368</v>
      </c>
      <c r="F44" s="29">
        <v>13525083163</v>
      </c>
      <c r="G44" s="28" t="s">
        <v>369</v>
      </c>
      <c r="H44" s="29" t="s">
        <v>43</v>
      </c>
      <c r="I44" s="29" t="s">
        <v>44</v>
      </c>
      <c r="J44" s="29">
        <v>1.9</v>
      </c>
      <c r="K44" s="30" t="s">
        <v>370</v>
      </c>
      <c r="L44" s="29">
        <v>1.7</v>
      </c>
      <c r="M44" s="30" t="s">
        <v>371</v>
      </c>
      <c r="N44" s="29">
        <v>1.7</v>
      </c>
      <c r="O44" s="30" t="s">
        <v>371</v>
      </c>
      <c r="P44" s="29">
        <v>0</v>
      </c>
      <c r="Q44" s="28" t="s">
        <v>146</v>
      </c>
      <c r="R44" s="29">
        <v>0</v>
      </c>
      <c r="S44" s="28" t="s">
        <v>146</v>
      </c>
      <c r="T44" s="29"/>
      <c r="U44" s="28"/>
      <c r="V44" s="29">
        <v>0.8</v>
      </c>
      <c r="W44" s="28" t="s">
        <v>372</v>
      </c>
      <c r="X44" s="29">
        <v>0.8</v>
      </c>
      <c r="Y44" s="28" t="s">
        <v>372</v>
      </c>
      <c r="Z44" s="29">
        <v>0.8</v>
      </c>
      <c r="AA44" s="28" t="s">
        <v>372</v>
      </c>
      <c r="AB44" s="29">
        <v>1.3</v>
      </c>
      <c r="AC44" s="28" t="s">
        <v>373</v>
      </c>
      <c r="AD44" s="29">
        <v>1.3</v>
      </c>
      <c r="AE44" s="28" t="s">
        <v>373</v>
      </c>
      <c r="AF44" s="29">
        <v>1.3</v>
      </c>
      <c r="AG44" s="28" t="s">
        <v>373</v>
      </c>
      <c r="AH44" s="29" t="s">
        <v>147</v>
      </c>
      <c r="AI44" s="29">
        <f>L44+R44+X44+AD44</f>
        <v>3.8</v>
      </c>
      <c r="AJ44" s="37">
        <v>3.8</v>
      </c>
      <c r="AK44" s="40" t="s">
        <v>374</v>
      </c>
      <c r="AL44" s="29" t="s">
        <v>200</v>
      </c>
      <c r="AM44" s="29" t="s">
        <v>153</v>
      </c>
    </row>
    <row r="45" ht="108" spans="1:39">
      <c r="A45" s="28">
        <v>43</v>
      </c>
      <c r="B45" s="43">
        <v>20212145048</v>
      </c>
      <c r="C45" s="29" t="s">
        <v>39</v>
      </c>
      <c r="D45" s="44" t="s">
        <v>240</v>
      </c>
      <c r="E45" s="28" t="s">
        <v>375</v>
      </c>
      <c r="F45" s="29" t="s">
        <v>376</v>
      </c>
      <c r="G45" s="28" t="s">
        <v>377</v>
      </c>
      <c r="H45" s="29" t="s">
        <v>43</v>
      </c>
      <c r="I45" s="29" t="s">
        <v>44</v>
      </c>
      <c r="J45" s="29">
        <v>1.35</v>
      </c>
      <c r="K45" s="30" t="s">
        <v>378</v>
      </c>
      <c r="L45" s="29">
        <f>J45</f>
        <v>1.35</v>
      </c>
      <c r="M45" s="30" t="s">
        <v>378</v>
      </c>
      <c r="N45" s="29">
        <v>1.35</v>
      </c>
      <c r="O45" s="30" t="s">
        <v>378</v>
      </c>
      <c r="P45" s="29">
        <v>0</v>
      </c>
      <c r="Q45" s="28" t="s">
        <v>245</v>
      </c>
      <c r="R45" s="29">
        <f>P45</f>
        <v>0</v>
      </c>
      <c r="S45" s="28"/>
      <c r="T45" s="29">
        <v>3.45</v>
      </c>
      <c r="U45" s="28" t="s">
        <v>379</v>
      </c>
      <c r="V45" s="29">
        <v>0.8</v>
      </c>
      <c r="W45" s="28" t="s">
        <v>380</v>
      </c>
      <c r="X45" s="29">
        <f>V45</f>
        <v>0.8</v>
      </c>
      <c r="Y45" s="28" t="s">
        <v>380</v>
      </c>
      <c r="Z45" s="29">
        <v>0.8</v>
      </c>
      <c r="AA45" s="28" t="s">
        <v>380</v>
      </c>
      <c r="AB45" s="29">
        <v>1.6</v>
      </c>
      <c r="AC45" s="44" t="s">
        <v>381</v>
      </c>
      <c r="AD45" s="29">
        <f>1.3</f>
        <v>1.3</v>
      </c>
      <c r="AE45" s="28" t="s">
        <v>382</v>
      </c>
      <c r="AF45" s="29">
        <v>1.3</v>
      </c>
      <c r="AG45" s="28" t="s">
        <v>382</v>
      </c>
      <c r="AH45" s="29">
        <v>3.75</v>
      </c>
      <c r="AI45" s="29">
        <v>3.45</v>
      </c>
      <c r="AJ45" s="37">
        <v>3.45</v>
      </c>
      <c r="AK45" s="40" t="s">
        <v>383</v>
      </c>
      <c r="AL45" s="29" t="s">
        <v>59</v>
      </c>
      <c r="AM45" s="29" t="s">
        <v>248</v>
      </c>
    </row>
    <row r="46" ht="85.5" spans="1:39">
      <c r="A46" s="28">
        <v>44</v>
      </c>
      <c r="B46" s="43">
        <v>20212145030</v>
      </c>
      <c r="C46" s="29" t="s">
        <v>39</v>
      </c>
      <c r="D46" s="28" t="s">
        <v>108</v>
      </c>
      <c r="E46" s="28" t="s">
        <v>384</v>
      </c>
      <c r="F46" s="29">
        <v>17377868981</v>
      </c>
      <c r="G46" s="28" t="s">
        <v>385</v>
      </c>
      <c r="H46" s="29" t="s">
        <v>43</v>
      </c>
      <c r="I46" s="29" t="s">
        <v>44</v>
      </c>
      <c r="J46" s="29" t="s">
        <v>386</v>
      </c>
      <c r="K46" s="30" t="s">
        <v>387</v>
      </c>
      <c r="L46" s="29" t="s">
        <v>386</v>
      </c>
      <c r="M46" s="30" t="s">
        <v>387</v>
      </c>
      <c r="N46" s="29" t="s">
        <v>219</v>
      </c>
      <c r="O46" s="30" t="s">
        <v>388</v>
      </c>
      <c r="P46" s="29">
        <v>0</v>
      </c>
      <c r="Q46" s="28" t="s">
        <v>146</v>
      </c>
      <c r="R46" s="29">
        <v>0</v>
      </c>
      <c r="S46" s="28" t="s">
        <v>146</v>
      </c>
      <c r="T46" s="29">
        <v>0</v>
      </c>
      <c r="U46" s="28" t="s">
        <v>146</v>
      </c>
      <c r="V46" s="29" t="s">
        <v>215</v>
      </c>
      <c r="W46" s="28" t="s">
        <v>389</v>
      </c>
      <c r="X46" s="29" t="s">
        <v>215</v>
      </c>
      <c r="Y46" s="28" t="s">
        <v>389</v>
      </c>
      <c r="Z46" s="29" t="s">
        <v>215</v>
      </c>
      <c r="AA46" s="28" t="s">
        <v>389</v>
      </c>
      <c r="AB46" s="29" t="s">
        <v>219</v>
      </c>
      <c r="AC46" s="28" t="s">
        <v>390</v>
      </c>
      <c r="AD46" s="29" t="s">
        <v>219</v>
      </c>
      <c r="AE46" s="28" t="s">
        <v>390</v>
      </c>
      <c r="AF46" s="29" t="s">
        <v>219</v>
      </c>
      <c r="AG46" s="28" t="s">
        <v>390</v>
      </c>
      <c r="AH46" s="29">
        <v>3.6</v>
      </c>
      <c r="AI46" s="29">
        <v>3.6</v>
      </c>
      <c r="AJ46" s="37">
        <v>3.4</v>
      </c>
      <c r="AK46" s="40"/>
      <c r="AL46" s="29" t="s">
        <v>76</v>
      </c>
      <c r="AM46" s="29" t="s">
        <v>117</v>
      </c>
    </row>
    <row r="47" ht="94.5" spans="1:39">
      <c r="A47" s="28">
        <v>45</v>
      </c>
      <c r="B47" s="43">
        <v>20212145047</v>
      </c>
      <c r="C47" s="29" t="s">
        <v>39</v>
      </c>
      <c r="D47" s="29" t="s">
        <v>52</v>
      </c>
      <c r="E47" s="29" t="s">
        <v>391</v>
      </c>
      <c r="F47" s="29">
        <v>15521093083</v>
      </c>
      <c r="G47" s="29" t="s">
        <v>392</v>
      </c>
      <c r="H47" s="29" t="s">
        <v>43</v>
      </c>
      <c r="I47" s="29" t="s">
        <v>44</v>
      </c>
      <c r="J47" s="29">
        <v>0.45</v>
      </c>
      <c r="K47" s="30"/>
      <c r="L47" s="29">
        <v>0.45</v>
      </c>
      <c r="M47" s="29" t="s">
        <v>393</v>
      </c>
      <c r="N47" s="29">
        <v>0.45</v>
      </c>
      <c r="O47" s="29" t="s">
        <v>394</v>
      </c>
      <c r="P47" s="29"/>
      <c r="Q47" s="28"/>
      <c r="R47" s="29"/>
      <c r="S47" s="28"/>
      <c r="T47" s="29"/>
      <c r="U47" s="28"/>
      <c r="V47" s="29"/>
      <c r="W47" s="28"/>
      <c r="X47" s="29">
        <f>V47</f>
        <v>0</v>
      </c>
      <c r="Y47" s="29" t="s">
        <v>395</v>
      </c>
      <c r="Z47" s="29">
        <v>0.8</v>
      </c>
      <c r="AA47" s="29" t="s">
        <v>395</v>
      </c>
      <c r="AB47" s="29"/>
      <c r="AC47" s="28"/>
      <c r="AD47" s="29">
        <v>2</v>
      </c>
      <c r="AE47" s="29" t="s">
        <v>396</v>
      </c>
      <c r="AF47" s="29">
        <v>2</v>
      </c>
      <c r="AG47" s="29" t="s">
        <v>396</v>
      </c>
      <c r="AH47" s="29"/>
      <c r="AI47" s="29">
        <v>3.25</v>
      </c>
      <c r="AJ47" s="37">
        <v>3.25</v>
      </c>
      <c r="AK47" s="40"/>
      <c r="AL47" s="29" t="s">
        <v>59</v>
      </c>
      <c r="AM47" s="29" t="s">
        <v>60</v>
      </c>
    </row>
    <row r="48" ht="216" spans="1:39">
      <c r="A48" s="28">
        <v>46</v>
      </c>
      <c r="B48" s="43">
        <v>20212145016</v>
      </c>
      <c r="C48" s="29" t="s">
        <v>39</v>
      </c>
      <c r="D48" s="28" t="s">
        <v>86</v>
      </c>
      <c r="E48" s="28" t="s">
        <v>397</v>
      </c>
      <c r="F48" s="29">
        <v>15989227459</v>
      </c>
      <c r="G48" s="28" t="s">
        <v>294</v>
      </c>
      <c r="H48" s="29" t="s">
        <v>43</v>
      </c>
      <c r="I48" s="29" t="s">
        <v>44</v>
      </c>
      <c r="J48" s="29">
        <v>0.65</v>
      </c>
      <c r="K48" s="30" t="s">
        <v>398</v>
      </c>
      <c r="L48" s="29">
        <v>0.85</v>
      </c>
      <c r="M48" s="30" t="s">
        <v>399</v>
      </c>
      <c r="N48" s="29">
        <v>0.85</v>
      </c>
      <c r="O48" s="30" t="s">
        <v>399</v>
      </c>
      <c r="P48" s="29">
        <v>0</v>
      </c>
      <c r="Q48" s="28">
        <v>0</v>
      </c>
      <c r="R48" s="29">
        <v>0</v>
      </c>
      <c r="S48" s="28">
        <v>0</v>
      </c>
      <c r="T48" s="29"/>
      <c r="U48" s="28"/>
      <c r="V48" s="29">
        <v>1.9</v>
      </c>
      <c r="W48" s="28" t="s">
        <v>400</v>
      </c>
      <c r="X48" s="29">
        <v>1.5</v>
      </c>
      <c r="Y48" s="28" t="s">
        <v>401</v>
      </c>
      <c r="Z48" s="29">
        <v>1.5</v>
      </c>
      <c r="AA48" s="28" t="s">
        <v>401</v>
      </c>
      <c r="AB48" s="29">
        <v>1</v>
      </c>
      <c r="AC48" s="28" t="s">
        <v>402</v>
      </c>
      <c r="AD48" s="29">
        <v>0.8</v>
      </c>
      <c r="AE48" s="28" t="s">
        <v>403</v>
      </c>
      <c r="AF48" s="29">
        <v>0.8</v>
      </c>
      <c r="AG48" s="28" t="s">
        <v>403</v>
      </c>
      <c r="AH48" s="29">
        <v>3.55</v>
      </c>
      <c r="AI48" s="29">
        <v>3.15</v>
      </c>
      <c r="AJ48" s="37">
        <v>3.15</v>
      </c>
      <c r="AK48" s="40" t="s">
        <v>404</v>
      </c>
      <c r="AL48" s="29" t="s">
        <v>94</v>
      </c>
      <c r="AM48" s="29" t="s">
        <v>95</v>
      </c>
    </row>
    <row r="49" ht="94.5" spans="1:39">
      <c r="A49" s="28">
        <v>47</v>
      </c>
      <c r="B49" s="43">
        <v>20212145003</v>
      </c>
      <c r="C49" s="29" t="s">
        <v>39</v>
      </c>
      <c r="D49" s="28" t="s">
        <v>108</v>
      </c>
      <c r="E49" s="28" t="s">
        <v>405</v>
      </c>
      <c r="F49" s="29">
        <v>18771195721</v>
      </c>
      <c r="G49" s="28" t="s">
        <v>406</v>
      </c>
      <c r="H49" s="29" t="s">
        <v>43</v>
      </c>
      <c r="I49" s="29" t="s">
        <v>44</v>
      </c>
      <c r="J49" s="29">
        <v>0.85</v>
      </c>
      <c r="K49" s="30" t="s">
        <v>407</v>
      </c>
      <c r="L49" s="29">
        <v>0.85</v>
      </c>
      <c r="M49" s="30" t="s">
        <v>407</v>
      </c>
      <c r="N49" s="29">
        <v>0.85</v>
      </c>
      <c r="O49" s="30" t="s">
        <v>407</v>
      </c>
      <c r="P49" s="29">
        <v>0</v>
      </c>
      <c r="Q49" s="28" t="s">
        <v>146</v>
      </c>
      <c r="R49" s="29">
        <v>0</v>
      </c>
      <c r="S49" s="28" t="s">
        <v>146</v>
      </c>
      <c r="T49" s="29">
        <v>0</v>
      </c>
      <c r="U49" s="28" t="s">
        <v>146</v>
      </c>
      <c r="V49" s="29">
        <v>0.8</v>
      </c>
      <c r="W49" s="28" t="s">
        <v>408</v>
      </c>
      <c r="X49" s="29">
        <v>0.8</v>
      </c>
      <c r="Y49" s="28" t="s">
        <v>408</v>
      </c>
      <c r="Z49" s="29">
        <v>0.8</v>
      </c>
      <c r="AA49" s="28" t="s">
        <v>408</v>
      </c>
      <c r="AB49" s="29">
        <v>1.5</v>
      </c>
      <c r="AC49" s="28" t="s">
        <v>409</v>
      </c>
      <c r="AD49" s="29">
        <v>1.5</v>
      </c>
      <c r="AE49" s="28" t="s">
        <v>409</v>
      </c>
      <c r="AF49" s="29">
        <v>1.5</v>
      </c>
      <c r="AG49" s="28" t="s">
        <v>409</v>
      </c>
      <c r="AH49" s="29">
        <v>3.15</v>
      </c>
      <c r="AI49" s="29">
        <v>3.15</v>
      </c>
      <c r="AJ49" s="37">
        <v>3.15</v>
      </c>
      <c r="AK49" s="40"/>
      <c r="AL49" s="29" t="s">
        <v>76</v>
      </c>
      <c r="AM49" s="29" t="s">
        <v>117</v>
      </c>
    </row>
    <row r="50" ht="42.75" spans="1:39">
      <c r="A50" s="28">
        <v>48</v>
      </c>
      <c r="B50" s="43">
        <v>20212145063</v>
      </c>
      <c r="C50" s="29" t="s">
        <v>39</v>
      </c>
      <c r="D50" s="28" t="s">
        <v>154</v>
      </c>
      <c r="E50" s="28" t="s">
        <v>410</v>
      </c>
      <c r="F50" s="29">
        <v>13071030451</v>
      </c>
      <c r="G50" s="28" t="s">
        <v>78</v>
      </c>
      <c r="H50" s="29" t="s">
        <v>43</v>
      </c>
      <c r="I50" s="29" t="s">
        <v>44</v>
      </c>
      <c r="J50" s="29">
        <v>2.75</v>
      </c>
      <c r="K50" s="30" t="s">
        <v>411</v>
      </c>
      <c r="L50" s="29">
        <v>2.75</v>
      </c>
      <c r="M50" s="30" t="s">
        <v>411</v>
      </c>
      <c r="N50" s="29">
        <v>2.75</v>
      </c>
      <c r="O50" s="30" t="s">
        <v>411</v>
      </c>
      <c r="P50" s="29">
        <v>0</v>
      </c>
      <c r="Q50" s="28">
        <v>0</v>
      </c>
      <c r="R50" s="29">
        <v>0</v>
      </c>
      <c r="S50" s="28">
        <v>0</v>
      </c>
      <c r="T50" s="29">
        <v>0</v>
      </c>
      <c r="U50" s="28">
        <v>0</v>
      </c>
      <c r="V50" s="29">
        <v>0</v>
      </c>
      <c r="W50" s="28">
        <v>0</v>
      </c>
      <c r="X50" s="29">
        <v>0</v>
      </c>
      <c r="Y50" s="28">
        <v>0</v>
      </c>
      <c r="Z50" s="29">
        <v>0</v>
      </c>
      <c r="AA50" s="28">
        <v>0</v>
      </c>
      <c r="AB50" s="29">
        <v>0</v>
      </c>
      <c r="AC50" s="28">
        <v>0</v>
      </c>
      <c r="AD50" s="29">
        <v>0</v>
      </c>
      <c r="AE50" s="28">
        <v>0</v>
      </c>
      <c r="AF50" s="29">
        <v>0</v>
      </c>
      <c r="AG50" s="28">
        <v>0</v>
      </c>
      <c r="AH50" s="29">
        <v>2.75</v>
      </c>
      <c r="AI50" s="29">
        <f>L50+R50+X50+AD50</f>
        <v>2.75</v>
      </c>
      <c r="AJ50" s="37">
        <f>L50+R50+X50+AD50</f>
        <v>2.75</v>
      </c>
      <c r="AK50" s="40"/>
      <c r="AL50" s="29" t="s">
        <v>50</v>
      </c>
      <c r="AM50" s="29" t="s">
        <v>49</v>
      </c>
    </row>
    <row r="51" ht="193.5" spans="1:39">
      <c r="A51" s="28">
        <v>49</v>
      </c>
      <c r="B51" s="43">
        <v>20212145009</v>
      </c>
      <c r="C51" s="29" t="s">
        <v>39</v>
      </c>
      <c r="D51" s="28" t="s">
        <v>68</v>
      </c>
      <c r="E51" s="28" t="s">
        <v>412</v>
      </c>
      <c r="F51" s="29">
        <v>17376762424</v>
      </c>
      <c r="G51" s="28" t="s">
        <v>133</v>
      </c>
      <c r="H51" s="29" t="s">
        <v>43</v>
      </c>
      <c r="I51" s="29" t="s">
        <v>44</v>
      </c>
      <c r="J51" s="29">
        <v>3.05</v>
      </c>
      <c r="K51" s="30" t="s">
        <v>413</v>
      </c>
      <c r="L51" s="29" t="s">
        <v>414</v>
      </c>
      <c r="M51" s="30">
        <v>1.75</v>
      </c>
      <c r="N51" s="29"/>
      <c r="O51" s="30"/>
      <c r="P51" s="29">
        <v>0</v>
      </c>
      <c r="Q51" s="28"/>
      <c r="R51" s="29"/>
      <c r="S51" s="28"/>
      <c r="T51" s="29"/>
      <c r="U51" s="28"/>
      <c r="V51" s="29">
        <v>0.4</v>
      </c>
      <c r="W51" s="28" t="s">
        <v>415</v>
      </c>
      <c r="X51" s="29" t="s">
        <v>416</v>
      </c>
      <c r="Y51" s="28">
        <v>0.2</v>
      </c>
      <c r="Z51" s="29"/>
      <c r="AA51" s="28"/>
      <c r="AB51" s="29">
        <v>2.3</v>
      </c>
      <c r="AC51" s="28" t="s">
        <v>417</v>
      </c>
      <c r="AD51" s="29"/>
      <c r="AE51" s="28">
        <v>0.8</v>
      </c>
      <c r="AF51" s="29"/>
      <c r="AG51" s="28"/>
      <c r="AH51" s="29"/>
      <c r="AI51" s="29">
        <v>2.95</v>
      </c>
      <c r="AJ51" s="37">
        <v>2.75</v>
      </c>
      <c r="AK51" s="40"/>
      <c r="AL51" s="29" t="s">
        <v>76</v>
      </c>
      <c r="AM51" s="29" t="s">
        <v>49</v>
      </c>
    </row>
    <row r="52" ht="94.5" spans="1:39">
      <c r="A52" s="28">
        <v>50</v>
      </c>
      <c r="B52" s="43">
        <v>20212145008</v>
      </c>
      <c r="C52" s="29" t="s">
        <v>39</v>
      </c>
      <c r="D52" s="28" t="s">
        <v>86</v>
      </c>
      <c r="E52" s="28" t="s">
        <v>418</v>
      </c>
      <c r="F52" s="29">
        <v>17365244224</v>
      </c>
      <c r="G52" s="28" t="s">
        <v>419</v>
      </c>
      <c r="H52" s="29" t="s">
        <v>43</v>
      </c>
      <c r="I52" s="29" t="s">
        <v>44</v>
      </c>
      <c r="J52" s="29">
        <v>0.65</v>
      </c>
      <c r="K52" s="30" t="s">
        <v>420</v>
      </c>
      <c r="L52" s="29">
        <v>0.65</v>
      </c>
      <c r="M52" s="30" t="s">
        <v>420</v>
      </c>
      <c r="N52" s="29">
        <v>0.65</v>
      </c>
      <c r="O52" s="30" t="s">
        <v>420</v>
      </c>
      <c r="P52" s="29">
        <v>0</v>
      </c>
      <c r="Q52" s="28">
        <v>0</v>
      </c>
      <c r="R52" s="29">
        <v>0</v>
      </c>
      <c r="S52" s="28">
        <v>0</v>
      </c>
      <c r="T52" s="29">
        <v>0</v>
      </c>
      <c r="U52" s="28">
        <v>0</v>
      </c>
      <c r="V52" s="29">
        <v>0.2</v>
      </c>
      <c r="W52" s="28" t="s">
        <v>421</v>
      </c>
      <c r="X52" s="29">
        <v>0.2</v>
      </c>
      <c r="Y52" s="28" t="s">
        <v>421</v>
      </c>
      <c r="Z52" s="29">
        <v>0.2</v>
      </c>
      <c r="AA52" s="28" t="s">
        <v>421</v>
      </c>
      <c r="AB52" s="29">
        <v>1.8</v>
      </c>
      <c r="AC52" s="28" t="s">
        <v>422</v>
      </c>
      <c r="AD52" s="29">
        <v>1.8</v>
      </c>
      <c r="AE52" s="28" t="s">
        <v>422</v>
      </c>
      <c r="AF52" s="29">
        <v>1.8</v>
      </c>
      <c r="AG52" s="28" t="s">
        <v>422</v>
      </c>
      <c r="AH52" s="29">
        <v>2.65</v>
      </c>
      <c r="AI52" s="29">
        <v>2.65</v>
      </c>
      <c r="AJ52" s="37">
        <v>2.65</v>
      </c>
      <c r="AK52" s="40"/>
      <c r="AL52" s="29" t="s">
        <v>94</v>
      </c>
      <c r="AM52" s="29" t="s">
        <v>95</v>
      </c>
    </row>
    <row r="53" ht="108" spans="1:39">
      <c r="A53" s="28">
        <v>51</v>
      </c>
      <c r="B53" s="43">
        <v>20212145038</v>
      </c>
      <c r="C53" s="29" t="s">
        <v>39</v>
      </c>
      <c r="D53" s="28" t="s">
        <v>68</v>
      </c>
      <c r="E53" s="28" t="s">
        <v>423</v>
      </c>
      <c r="F53" s="29">
        <v>18079547514</v>
      </c>
      <c r="G53" s="28" t="s">
        <v>424</v>
      </c>
      <c r="H53" s="29" t="s">
        <v>43</v>
      </c>
      <c r="I53" s="29" t="s">
        <v>44</v>
      </c>
      <c r="J53" s="29">
        <v>0.75</v>
      </c>
      <c r="K53" s="30" t="s">
        <v>425</v>
      </c>
      <c r="L53" s="29" t="s">
        <v>426</v>
      </c>
      <c r="M53" s="30">
        <v>0.95</v>
      </c>
      <c r="N53" s="29"/>
      <c r="O53" s="30"/>
      <c r="P53" s="29">
        <v>0</v>
      </c>
      <c r="Q53" s="28"/>
      <c r="R53" s="29"/>
      <c r="S53" s="28"/>
      <c r="T53" s="29"/>
      <c r="U53" s="28"/>
      <c r="V53" s="29">
        <v>0.8</v>
      </c>
      <c r="W53" s="28" t="s">
        <v>427</v>
      </c>
      <c r="X53" s="29" t="s">
        <v>428</v>
      </c>
      <c r="Y53" s="28">
        <v>0.6</v>
      </c>
      <c r="Z53" s="29"/>
      <c r="AA53" s="28"/>
      <c r="AB53" s="29">
        <v>0.8</v>
      </c>
      <c r="AC53" s="28" t="s">
        <v>429</v>
      </c>
      <c r="AD53" s="29"/>
      <c r="AE53" s="28"/>
      <c r="AF53" s="29"/>
      <c r="AG53" s="28"/>
      <c r="AH53" s="29">
        <v>2.35</v>
      </c>
      <c r="AI53" s="29"/>
      <c r="AJ53" s="37">
        <v>2.35</v>
      </c>
      <c r="AK53" s="40"/>
      <c r="AL53" s="29" t="s">
        <v>76</v>
      </c>
      <c r="AM53" s="29" t="s">
        <v>49</v>
      </c>
    </row>
    <row r="54" ht="57" spans="1:39">
      <c r="A54" s="28">
        <v>52</v>
      </c>
      <c r="B54" s="43">
        <v>20212145046</v>
      </c>
      <c r="C54" s="29" t="s">
        <v>39</v>
      </c>
      <c r="D54" s="28" t="s">
        <v>68</v>
      </c>
      <c r="E54" s="28" t="s">
        <v>430</v>
      </c>
      <c r="F54" s="29">
        <v>14796769976</v>
      </c>
      <c r="G54" s="28" t="s">
        <v>278</v>
      </c>
      <c r="H54" s="29" t="s">
        <v>43</v>
      </c>
      <c r="I54" s="29" t="s">
        <v>44</v>
      </c>
      <c r="J54" s="29">
        <v>0.95</v>
      </c>
      <c r="K54" s="30" t="s">
        <v>431</v>
      </c>
      <c r="L54" s="29"/>
      <c r="M54" s="30"/>
      <c r="N54" s="29"/>
      <c r="O54" s="30"/>
      <c r="P54" s="29">
        <v>0</v>
      </c>
      <c r="Q54" s="28"/>
      <c r="R54" s="29"/>
      <c r="S54" s="28"/>
      <c r="T54" s="29"/>
      <c r="U54" s="28"/>
      <c r="V54" s="29">
        <v>0.4</v>
      </c>
      <c r="W54" s="28" t="s">
        <v>432</v>
      </c>
      <c r="X54" s="29"/>
      <c r="Y54" s="28"/>
      <c r="Z54" s="29"/>
      <c r="AA54" s="28"/>
      <c r="AB54" s="29">
        <v>0.8</v>
      </c>
      <c r="AC54" s="28" t="s">
        <v>433</v>
      </c>
      <c r="AD54" s="29"/>
      <c r="AE54" s="28"/>
      <c r="AF54" s="29"/>
      <c r="AG54" s="28"/>
      <c r="AH54" s="29">
        <v>2.15</v>
      </c>
      <c r="AI54" s="29"/>
      <c r="AJ54" s="37">
        <v>2.15</v>
      </c>
      <c r="AK54" s="40"/>
      <c r="AL54" s="29" t="s">
        <v>76</v>
      </c>
      <c r="AM54" s="29" t="s">
        <v>49</v>
      </c>
    </row>
    <row r="55" ht="148.5" spans="1:39">
      <c r="A55" s="28">
        <v>53</v>
      </c>
      <c r="B55" s="43">
        <v>20212145001</v>
      </c>
      <c r="C55" s="29" t="s">
        <v>39</v>
      </c>
      <c r="D55" s="44" t="s">
        <v>240</v>
      </c>
      <c r="E55" s="28" t="s">
        <v>434</v>
      </c>
      <c r="F55" s="29" t="s">
        <v>435</v>
      </c>
      <c r="G55" s="28" t="s">
        <v>385</v>
      </c>
      <c r="H55" s="29" t="s">
        <v>43</v>
      </c>
      <c r="I55" s="29" t="s">
        <v>44</v>
      </c>
      <c r="J55" s="29">
        <v>0.75</v>
      </c>
      <c r="K55" s="30" t="s">
        <v>436</v>
      </c>
      <c r="L55" s="29">
        <f>J55</f>
        <v>0.75</v>
      </c>
      <c r="M55" s="30" t="s">
        <v>436</v>
      </c>
      <c r="N55" s="29">
        <v>0.75</v>
      </c>
      <c r="O55" s="30" t="s">
        <v>436</v>
      </c>
      <c r="P55" s="29">
        <v>0</v>
      </c>
      <c r="Q55" s="28" t="s">
        <v>245</v>
      </c>
      <c r="R55" s="29">
        <f>P55</f>
        <v>0</v>
      </c>
      <c r="S55" s="28"/>
      <c r="T55" s="29"/>
      <c r="U55" s="28"/>
      <c r="V55" s="29">
        <v>1</v>
      </c>
      <c r="W55" s="28" t="s">
        <v>437</v>
      </c>
      <c r="X55" s="29">
        <f>V55</f>
        <v>1</v>
      </c>
      <c r="Y55" s="28" t="s">
        <v>437</v>
      </c>
      <c r="Z55" s="29">
        <v>1</v>
      </c>
      <c r="AA55" s="28" t="s">
        <v>437</v>
      </c>
      <c r="AB55" s="29">
        <v>0.6</v>
      </c>
      <c r="AC55" s="28" t="s">
        <v>438</v>
      </c>
      <c r="AD55" s="29">
        <f>AB55</f>
        <v>0.6</v>
      </c>
      <c r="AE55" s="28" t="s">
        <v>438</v>
      </c>
      <c r="AF55" s="29">
        <v>0.6</v>
      </c>
      <c r="AG55" s="28" t="s">
        <v>438</v>
      </c>
      <c r="AH55" s="29">
        <f>J55+P55+N55+AB55</f>
        <v>2.1</v>
      </c>
      <c r="AI55" s="29">
        <f>AH55</f>
        <v>2.1</v>
      </c>
      <c r="AJ55" s="37">
        <f>AI55</f>
        <v>2.1</v>
      </c>
      <c r="AK55" s="40"/>
      <c r="AL55" s="29" t="s">
        <v>59</v>
      </c>
      <c r="AM55" s="29" t="s">
        <v>248</v>
      </c>
    </row>
    <row r="56" ht="42.75" spans="1:39">
      <c r="A56" s="28">
        <v>54</v>
      </c>
      <c r="B56" s="43">
        <v>20212145002</v>
      </c>
      <c r="C56" s="29" t="s">
        <v>39</v>
      </c>
      <c r="D56" s="44" t="s">
        <v>240</v>
      </c>
      <c r="E56" s="28" t="s">
        <v>439</v>
      </c>
      <c r="F56" s="29" t="s">
        <v>440</v>
      </c>
      <c r="G56" s="28" t="s">
        <v>441</v>
      </c>
      <c r="H56" s="29" t="s">
        <v>43</v>
      </c>
      <c r="I56" s="29" t="s">
        <v>44</v>
      </c>
      <c r="J56" s="29">
        <v>0.75</v>
      </c>
      <c r="K56" s="30" t="s">
        <v>442</v>
      </c>
      <c r="L56" s="29">
        <f>J56</f>
        <v>0.75</v>
      </c>
      <c r="M56" s="30" t="s">
        <v>442</v>
      </c>
      <c r="N56" s="29">
        <v>0.75</v>
      </c>
      <c r="O56" s="30" t="s">
        <v>442</v>
      </c>
      <c r="P56" s="29">
        <v>0</v>
      </c>
      <c r="Q56" s="28" t="s">
        <v>245</v>
      </c>
      <c r="R56" s="29">
        <f>P56</f>
        <v>0</v>
      </c>
      <c r="S56" s="28"/>
      <c r="T56" s="29"/>
      <c r="U56" s="28"/>
      <c r="V56" s="29">
        <v>0</v>
      </c>
      <c r="W56" s="28"/>
      <c r="X56" s="29">
        <f>V56</f>
        <v>0</v>
      </c>
      <c r="Y56" s="28"/>
      <c r="Z56" s="29">
        <v>0</v>
      </c>
      <c r="AA56" s="28"/>
      <c r="AB56" s="29">
        <v>0.2</v>
      </c>
      <c r="AC56" s="28" t="s">
        <v>443</v>
      </c>
      <c r="AD56" s="29">
        <f>AB56</f>
        <v>0.2</v>
      </c>
      <c r="AE56" s="28" t="s">
        <v>443</v>
      </c>
      <c r="AF56" s="29">
        <v>0.2</v>
      </c>
      <c r="AG56" s="28" t="s">
        <v>443</v>
      </c>
      <c r="AH56" s="29">
        <f>J56+P56+N56+AB56</f>
        <v>1.7</v>
      </c>
      <c r="AI56" s="29">
        <f>AH56</f>
        <v>1.7</v>
      </c>
      <c r="AJ56" s="37">
        <f>AI56</f>
        <v>1.7</v>
      </c>
      <c r="AK56" s="40"/>
      <c r="AL56" s="29" t="s">
        <v>59</v>
      </c>
      <c r="AM56" s="29" t="s">
        <v>248</v>
      </c>
    </row>
    <row r="57" ht="40.5" spans="1:39">
      <c r="A57" s="28">
        <v>55</v>
      </c>
      <c r="B57" s="43">
        <v>20212145052</v>
      </c>
      <c r="C57" s="29" t="s">
        <v>39</v>
      </c>
      <c r="D57" s="29" t="s">
        <v>52</v>
      </c>
      <c r="E57" s="29" t="s">
        <v>444</v>
      </c>
      <c r="F57" s="29">
        <v>13966631503</v>
      </c>
      <c r="G57" s="29" t="s">
        <v>445</v>
      </c>
      <c r="H57" s="29" t="s">
        <v>43</v>
      </c>
      <c r="I57" s="29" t="s">
        <v>44</v>
      </c>
      <c r="J57" s="29">
        <v>1.1</v>
      </c>
      <c r="K57" s="30"/>
      <c r="L57" s="29">
        <v>1.1</v>
      </c>
      <c r="M57" s="28" t="s">
        <v>446</v>
      </c>
      <c r="N57" s="29">
        <v>1.1</v>
      </c>
      <c r="O57" s="28" t="s">
        <v>446</v>
      </c>
      <c r="P57" s="29"/>
      <c r="Q57" s="28"/>
      <c r="R57" s="29"/>
      <c r="S57" s="28"/>
      <c r="T57" s="29"/>
      <c r="U57" s="28"/>
      <c r="V57" s="29"/>
      <c r="W57" s="28"/>
      <c r="X57" s="29">
        <f>V57</f>
        <v>0</v>
      </c>
      <c r="Y57" s="29" t="s">
        <v>447</v>
      </c>
      <c r="Z57" s="29">
        <v>0.4</v>
      </c>
      <c r="AA57" s="29" t="s">
        <v>447</v>
      </c>
      <c r="AB57" s="29"/>
      <c r="AC57" s="28"/>
      <c r="AD57" s="29">
        <v>0.2</v>
      </c>
      <c r="AE57" s="29" t="s">
        <v>448</v>
      </c>
      <c r="AF57" s="29">
        <v>0.2</v>
      </c>
      <c r="AG57" s="29" t="s">
        <v>448</v>
      </c>
      <c r="AH57" s="29"/>
      <c r="AI57" s="29">
        <v>1.7</v>
      </c>
      <c r="AJ57" s="37">
        <v>1.7</v>
      </c>
      <c r="AK57" s="40"/>
      <c r="AL57" s="29" t="s">
        <v>59</v>
      </c>
      <c r="AM57" s="29" t="s">
        <v>60</v>
      </c>
    </row>
    <row r="58" ht="67.5" spans="1:39">
      <c r="A58" s="28">
        <v>56</v>
      </c>
      <c r="B58" s="43">
        <v>20212145032</v>
      </c>
      <c r="C58" s="29" t="s">
        <v>39</v>
      </c>
      <c r="D58" s="28" t="s">
        <v>86</v>
      </c>
      <c r="E58" s="28" t="s">
        <v>449</v>
      </c>
      <c r="F58" s="29">
        <v>13450314277</v>
      </c>
      <c r="G58" s="28" t="s">
        <v>450</v>
      </c>
      <c r="H58" s="29" t="s">
        <v>43</v>
      </c>
      <c r="I58" s="29" t="s">
        <v>44</v>
      </c>
      <c r="J58" s="29">
        <v>0.4</v>
      </c>
      <c r="K58" s="32" t="s">
        <v>451</v>
      </c>
      <c r="L58" s="29">
        <v>0.45</v>
      </c>
      <c r="M58" s="32" t="s">
        <v>452</v>
      </c>
      <c r="N58" s="29">
        <v>0.45</v>
      </c>
      <c r="O58" s="32" t="s">
        <v>452</v>
      </c>
      <c r="P58" s="29">
        <v>0</v>
      </c>
      <c r="Q58" s="28">
        <v>0</v>
      </c>
      <c r="R58" s="29">
        <v>0</v>
      </c>
      <c r="S58" s="28">
        <v>0</v>
      </c>
      <c r="T58" s="29">
        <v>0</v>
      </c>
      <c r="U58" s="28">
        <v>0</v>
      </c>
      <c r="V58" s="29">
        <v>0.4</v>
      </c>
      <c r="W58" s="28" t="s">
        <v>453</v>
      </c>
      <c r="X58" s="29">
        <v>0.4</v>
      </c>
      <c r="Y58" s="28" t="s">
        <v>453</v>
      </c>
      <c r="Z58" s="29">
        <v>0.4</v>
      </c>
      <c r="AA58" s="28" t="s">
        <v>453</v>
      </c>
      <c r="AB58" s="29"/>
      <c r="AC58" s="28" t="s">
        <v>454</v>
      </c>
      <c r="AD58" s="29">
        <v>0.8</v>
      </c>
      <c r="AE58" s="28" t="s">
        <v>454</v>
      </c>
      <c r="AF58" s="29">
        <v>0.8</v>
      </c>
      <c r="AG58" s="28" t="s">
        <v>454</v>
      </c>
      <c r="AH58" s="29">
        <v>1.2</v>
      </c>
      <c r="AI58" s="29">
        <v>1.65</v>
      </c>
      <c r="AJ58" s="37">
        <v>1.65</v>
      </c>
      <c r="AK58" s="40" t="s">
        <v>455</v>
      </c>
      <c r="AL58" s="29" t="s">
        <v>94</v>
      </c>
      <c r="AM58" s="29" t="s">
        <v>95</v>
      </c>
    </row>
    <row r="59" ht="42.75" spans="1:39">
      <c r="A59" s="28">
        <v>57</v>
      </c>
      <c r="B59" s="43">
        <v>20212145004</v>
      </c>
      <c r="C59" s="29" t="s">
        <v>39</v>
      </c>
      <c r="D59" s="44" t="s">
        <v>240</v>
      </c>
      <c r="E59" s="28" t="s">
        <v>456</v>
      </c>
      <c r="F59" s="29" t="s">
        <v>457</v>
      </c>
      <c r="G59" s="28" t="s">
        <v>377</v>
      </c>
      <c r="H59" s="29" t="s">
        <v>43</v>
      </c>
      <c r="I59" s="29" t="s">
        <v>44</v>
      </c>
      <c r="J59" s="29">
        <v>0.75</v>
      </c>
      <c r="K59" s="30" t="s">
        <v>458</v>
      </c>
      <c r="L59" s="29">
        <f>J59</f>
        <v>0.75</v>
      </c>
      <c r="M59" s="30" t="s">
        <v>458</v>
      </c>
      <c r="N59" s="29">
        <v>0.75</v>
      </c>
      <c r="O59" s="30" t="s">
        <v>458</v>
      </c>
      <c r="P59" s="29">
        <v>0</v>
      </c>
      <c r="Q59" s="28" t="s">
        <v>245</v>
      </c>
      <c r="R59" s="29">
        <f>P59</f>
        <v>0</v>
      </c>
      <c r="S59" s="28"/>
      <c r="T59" s="29"/>
      <c r="U59" s="28"/>
      <c r="V59" s="29">
        <v>0</v>
      </c>
      <c r="W59" s="28" t="s">
        <v>245</v>
      </c>
      <c r="X59" s="29">
        <f>V59</f>
        <v>0</v>
      </c>
      <c r="Y59" s="28"/>
      <c r="Z59" s="29">
        <v>0</v>
      </c>
      <c r="AA59" s="28"/>
      <c r="AB59" s="29">
        <v>0</v>
      </c>
      <c r="AC59" s="28" t="s">
        <v>245</v>
      </c>
      <c r="AD59" s="29">
        <f>AB59</f>
        <v>0</v>
      </c>
      <c r="AE59" s="28"/>
      <c r="AF59" s="29">
        <v>0</v>
      </c>
      <c r="AG59" s="28"/>
      <c r="AH59" s="29">
        <f>J59+P59+N59+AB59</f>
        <v>1.5</v>
      </c>
      <c r="AI59" s="29">
        <f>AH59</f>
        <v>1.5</v>
      </c>
      <c r="AJ59" s="37">
        <f>AI59</f>
        <v>1.5</v>
      </c>
      <c r="AK59" s="40"/>
      <c r="AL59" s="29" t="s">
        <v>59</v>
      </c>
      <c r="AM59" s="29" t="s">
        <v>248</v>
      </c>
    </row>
    <row r="60" ht="57" spans="1:39">
      <c r="A60" s="28">
        <v>58</v>
      </c>
      <c r="B60" s="43">
        <v>20212145054</v>
      </c>
      <c r="C60" s="29" t="s">
        <v>39</v>
      </c>
      <c r="D60" s="28" t="s">
        <v>154</v>
      </c>
      <c r="E60" s="28" t="s">
        <v>459</v>
      </c>
      <c r="F60" s="29">
        <v>13289932163</v>
      </c>
      <c r="G60" s="28" t="s">
        <v>243</v>
      </c>
      <c r="H60" s="29" t="s">
        <v>43</v>
      </c>
      <c r="I60" s="29" t="s">
        <v>44</v>
      </c>
      <c r="J60" s="29">
        <v>0.75</v>
      </c>
      <c r="K60" s="30" t="s">
        <v>460</v>
      </c>
      <c r="L60" s="29">
        <v>0.95</v>
      </c>
      <c r="M60" s="30" t="s">
        <v>461</v>
      </c>
      <c r="N60" s="29">
        <v>0.95</v>
      </c>
      <c r="O60" s="30" t="s">
        <v>461</v>
      </c>
      <c r="P60" s="29">
        <v>0</v>
      </c>
      <c r="Q60" s="28">
        <v>0</v>
      </c>
      <c r="R60" s="29">
        <v>0</v>
      </c>
      <c r="S60" s="28">
        <v>0</v>
      </c>
      <c r="T60" s="29">
        <v>0</v>
      </c>
      <c r="U60" s="28">
        <v>0</v>
      </c>
      <c r="V60" s="29">
        <v>0</v>
      </c>
      <c r="W60" s="28">
        <v>0</v>
      </c>
      <c r="X60" s="29">
        <v>0</v>
      </c>
      <c r="Y60" s="28">
        <v>0</v>
      </c>
      <c r="Z60" s="29">
        <v>0</v>
      </c>
      <c r="AA60" s="28">
        <v>0</v>
      </c>
      <c r="AB60" s="29">
        <v>0.6</v>
      </c>
      <c r="AC60" s="28" t="s">
        <v>462</v>
      </c>
      <c r="AD60" s="29">
        <v>0.4</v>
      </c>
      <c r="AE60" s="28" t="s">
        <v>463</v>
      </c>
      <c r="AF60" s="29">
        <v>0.4</v>
      </c>
      <c r="AG60" s="28" t="s">
        <v>463</v>
      </c>
      <c r="AH60" s="29">
        <v>1.35</v>
      </c>
      <c r="AI60" s="29">
        <f>L60+R60+X60+AD60</f>
        <v>1.35</v>
      </c>
      <c r="AJ60" s="37">
        <f>L60+R60+X60+AD60</f>
        <v>1.35</v>
      </c>
      <c r="AK60" s="40"/>
      <c r="AL60" s="29" t="s">
        <v>50</v>
      </c>
      <c r="AM60" s="29" t="s">
        <v>49</v>
      </c>
    </row>
    <row r="61" ht="54" spans="1:39">
      <c r="A61" s="28">
        <v>59</v>
      </c>
      <c r="B61" s="43">
        <v>20212145031</v>
      </c>
      <c r="C61" s="29" t="s">
        <v>39</v>
      </c>
      <c r="D61" s="28" t="s">
        <v>40</v>
      </c>
      <c r="E61" s="28" t="s">
        <v>464</v>
      </c>
      <c r="F61" s="29">
        <v>19924783606</v>
      </c>
      <c r="G61" s="28" t="s">
        <v>465</v>
      </c>
      <c r="H61" s="29" t="s">
        <v>43</v>
      </c>
      <c r="I61" s="29" t="s">
        <v>44</v>
      </c>
      <c r="J61" s="29"/>
      <c r="K61" s="30"/>
      <c r="L61" s="29">
        <v>0.25</v>
      </c>
      <c r="M61" s="30" t="s">
        <v>466</v>
      </c>
      <c r="N61" s="29">
        <v>0.25</v>
      </c>
      <c r="O61" s="30" t="s">
        <v>466</v>
      </c>
      <c r="P61" s="29"/>
      <c r="Q61" s="28"/>
      <c r="R61" s="29"/>
      <c r="S61" s="28"/>
      <c r="T61" s="29"/>
      <c r="U61" s="28"/>
      <c r="V61" s="29"/>
      <c r="W61" s="28"/>
      <c r="X61" s="29">
        <v>0</v>
      </c>
      <c r="Y61" s="28" t="s">
        <v>146</v>
      </c>
      <c r="Z61" s="29"/>
      <c r="AA61" s="28"/>
      <c r="AB61" s="29"/>
      <c r="AC61" s="28"/>
      <c r="AD61" s="29">
        <v>0.8</v>
      </c>
      <c r="AE61" s="28" t="s">
        <v>467</v>
      </c>
      <c r="AF61" s="29">
        <v>0.8</v>
      </c>
      <c r="AG61" s="28" t="s">
        <v>467</v>
      </c>
      <c r="AH61" s="29">
        <v>1.05</v>
      </c>
      <c r="AI61" s="29"/>
      <c r="AJ61" s="37">
        <v>1.05</v>
      </c>
      <c r="AK61" s="40"/>
      <c r="AL61" s="29" t="s">
        <v>49</v>
      </c>
      <c r="AM61" s="29" t="s">
        <v>50</v>
      </c>
    </row>
    <row r="62" ht="54" spans="1:39">
      <c r="A62" s="28">
        <v>60</v>
      </c>
      <c r="B62" s="43">
        <v>20212145013</v>
      </c>
      <c r="C62" s="29" t="s">
        <v>39</v>
      </c>
      <c r="D62" s="28" t="s">
        <v>108</v>
      </c>
      <c r="E62" s="28" t="s">
        <v>468</v>
      </c>
      <c r="F62" s="29">
        <v>15915830240</v>
      </c>
      <c r="G62" s="28" t="s">
        <v>468</v>
      </c>
      <c r="H62" s="29" t="s">
        <v>43</v>
      </c>
      <c r="I62" s="29" t="s">
        <v>44</v>
      </c>
      <c r="J62" s="29">
        <v>0.45</v>
      </c>
      <c r="K62" s="30" t="s">
        <v>469</v>
      </c>
      <c r="L62" s="29">
        <v>0.45</v>
      </c>
      <c r="M62" s="30" t="s">
        <v>469</v>
      </c>
      <c r="N62" s="29">
        <v>0.45</v>
      </c>
      <c r="O62" s="30" t="s">
        <v>469</v>
      </c>
      <c r="P62" s="29">
        <v>0</v>
      </c>
      <c r="Q62" s="28" t="s">
        <v>146</v>
      </c>
      <c r="R62" s="29">
        <v>0</v>
      </c>
      <c r="S62" s="28" t="s">
        <v>146</v>
      </c>
      <c r="T62" s="29">
        <v>0</v>
      </c>
      <c r="U62" s="28" t="s">
        <v>146</v>
      </c>
      <c r="V62" s="29" t="s">
        <v>217</v>
      </c>
      <c r="W62" s="28" t="s">
        <v>470</v>
      </c>
      <c r="X62" s="29" t="s">
        <v>217</v>
      </c>
      <c r="Y62" s="28" t="s">
        <v>470</v>
      </c>
      <c r="Z62" s="29" t="s">
        <v>217</v>
      </c>
      <c r="AA62" s="28" t="s">
        <v>470</v>
      </c>
      <c r="AB62" s="29">
        <v>0</v>
      </c>
      <c r="AC62" s="28" t="s">
        <v>146</v>
      </c>
      <c r="AD62" s="29">
        <v>0</v>
      </c>
      <c r="AE62" s="28" t="s">
        <v>146</v>
      </c>
      <c r="AF62" s="29">
        <v>0</v>
      </c>
      <c r="AG62" s="28" t="s">
        <v>146</v>
      </c>
      <c r="AH62" s="29">
        <v>0.85</v>
      </c>
      <c r="AI62" s="29">
        <v>0.85</v>
      </c>
      <c r="AJ62" s="37">
        <v>0.85</v>
      </c>
      <c r="AK62" s="40"/>
      <c r="AL62" s="29" t="s">
        <v>76</v>
      </c>
      <c r="AM62" s="29" t="s">
        <v>117</v>
      </c>
    </row>
    <row r="63" ht="27" spans="1:39">
      <c r="A63" s="28">
        <v>61</v>
      </c>
      <c r="B63" s="43">
        <v>20212145059</v>
      </c>
      <c r="C63" s="29" t="s">
        <v>39</v>
      </c>
      <c r="D63" s="28" t="s">
        <v>108</v>
      </c>
      <c r="E63" s="28" t="s">
        <v>471</v>
      </c>
      <c r="F63" s="29">
        <v>15036937865</v>
      </c>
      <c r="G63" s="28" t="s">
        <v>256</v>
      </c>
      <c r="H63" s="29" t="s">
        <v>43</v>
      </c>
      <c r="I63" s="29" t="s">
        <v>44</v>
      </c>
      <c r="J63" s="29">
        <v>0.25</v>
      </c>
      <c r="K63" s="30" t="s">
        <v>472</v>
      </c>
      <c r="L63" s="29">
        <v>0.25</v>
      </c>
      <c r="M63" s="30" t="s">
        <v>472</v>
      </c>
      <c r="N63" s="29">
        <v>0.25</v>
      </c>
      <c r="O63" s="30" t="s">
        <v>472</v>
      </c>
      <c r="P63" s="29">
        <v>0</v>
      </c>
      <c r="Q63" s="28" t="s">
        <v>146</v>
      </c>
      <c r="R63" s="29">
        <v>0</v>
      </c>
      <c r="S63" s="28" t="s">
        <v>146</v>
      </c>
      <c r="T63" s="29">
        <v>0</v>
      </c>
      <c r="U63" s="28" t="s">
        <v>146</v>
      </c>
      <c r="V63" s="29">
        <v>0</v>
      </c>
      <c r="W63" s="28" t="s">
        <v>146</v>
      </c>
      <c r="X63" s="29">
        <v>0</v>
      </c>
      <c r="Y63" s="28" t="s">
        <v>146</v>
      </c>
      <c r="Z63" s="29">
        <v>0</v>
      </c>
      <c r="AA63" s="28" t="s">
        <v>146</v>
      </c>
      <c r="AB63" s="29">
        <v>0.4</v>
      </c>
      <c r="AC63" s="28" t="s">
        <v>473</v>
      </c>
      <c r="AD63" s="29">
        <v>0.4</v>
      </c>
      <c r="AE63" s="28" t="s">
        <v>473</v>
      </c>
      <c r="AF63" s="29">
        <v>0.4</v>
      </c>
      <c r="AG63" s="28" t="s">
        <v>473</v>
      </c>
      <c r="AH63" s="29">
        <v>0.65</v>
      </c>
      <c r="AI63" s="29">
        <v>0.65</v>
      </c>
      <c r="AJ63" s="37">
        <f>N63+Z63+AF63</f>
        <v>0.65</v>
      </c>
      <c r="AK63" s="40"/>
      <c r="AL63" s="29" t="s">
        <v>474</v>
      </c>
      <c r="AM63" s="29" t="s">
        <v>475</v>
      </c>
    </row>
    <row r="64" ht="40.5" spans="1:39">
      <c r="A64" s="28">
        <v>62</v>
      </c>
      <c r="B64" s="43">
        <v>20212145036</v>
      </c>
      <c r="C64" s="29" t="s">
        <v>39</v>
      </c>
      <c r="D64" s="28" t="s">
        <v>140</v>
      </c>
      <c r="E64" s="28" t="s">
        <v>60</v>
      </c>
      <c r="F64" s="29">
        <v>15813325902</v>
      </c>
      <c r="G64" s="28" t="s">
        <v>101</v>
      </c>
      <c r="H64" s="29" t="s">
        <v>43</v>
      </c>
      <c r="I64" s="29" t="s">
        <v>44</v>
      </c>
      <c r="J64" s="29">
        <v>0.5</v>
      </c>
      <c r="K64" s="30" t="s">
        <v>476</v>
      </c>
      <c r="L64" s="29">
        <v>0.5</v>
      </c>
      <c r="M64" s="30" t="s">
        <v>476</v>
      </c>
      <c r="N64" s="29">
        <v>0.5</v>
      </c>
      <c r="O64" s="30" t="s">
        <v>476</v>
      </c>
      <c r="P64" s="29">
        <v>0</v>
      </c>
      <c r="Q64" s="28" t="s">
        <v>146</v>
      </c>
      <c r="R64" s="29">
        <v>0</v>
      </c>
      <c r="S64" s="28" t="s">
        <v>146</v>
      </c>
      <c r="T64" s="29"/>
      <c r="U64" s="28"/>
      <c r="V64" s="29" t="s">
        <v>342</v>
      </c>
      <c r="W64" s="28" t="s">
        <v>146</v>
      </c>
      <c r="X64" s="29">
        <v>0</v>
      </c>
      <c r="Y64" s="28" t="s">
        <v>146</v>
      </c>
      <c r="Z64" s="29">
        <v>0</v>
      </c>
      <c r="AA64" s="28" t="s">
        <v>146</v>
      </c>
      <c r="AB64" s="29" t="s">
        <v>342</v>
      </c>
      <c r="AC64" s="28" t="s">
        <v>146</v>
      </c>
      <c r="AD64" s="29">
        <v>0</v>
      </c>
      <c r="AE64" s="28" t="s">
        <v>146</v>
      </c>
      <c r="AF64" s="29">
        <v>0</v>
      </c>
      <c r="AG64" s="28" t="s">
        <v>146</v>
      </c>
      <c r="AH64" s="29" t="s">
        <v>477</v>
      </c>
      <c r="AI64" s="29">
        <f>L64+R64+X64+AD64</f>
        <v>0.5</v>
      </c>
      <c r="AJ64" s="37">
        <v>0.5</v>
      </c>
      <c r="AK64" s="40"/>
      <c r="AL64" s="29" t="s">
        <v>200</v>
      </c>
      <c r="AM64" s="29" t="s">
        <v>153</v>
      </c>
    </row>
    <row r="65" ht="27" spans="1:39">
      <c r="A65" s="28">
        <v>63</v>
      </c>
      <c r="B65" s="43">
        <v>20212145007</v>
      </c>
      <c r="C65" s="29" t="s">
        <v>39</v>
      </c>
      <c r="D65" s="28" t="s">
        <v>40</v>
      </c>
      <c r="E65" s="28" t="s">
        <v>478</v>
      </c>
      <c r="F65" s="29">
        <v>15327979585</v>
      </c>
      <c r="G65" s="28" t="s">
        <v>70</v>
      </c>
      <c r="H65" s="29" t="s">
        <v>43</v>
      </c>
      <c r="I65" s="29" t="s">
        <v>44</v>
      </c>
      <c r="J65" s="29"/>
      <c r="K65" s="30"/>
      <c r="L65" s="29">
        <v>0.45</v>
      </c>
      <c r="M65" s="30" t="s">
        <v>479</v>
      </c>
      <c r="N65" s="29">
        <v>0.45</v>
      </c>
      <c r="O65" s="30" t="s">
        <v>479</v>
      </c>
      <c r="P65" s="29"/>
      <c r="Q65" s="28"/>
      <c r="R65" s="29"/>
      <c r="S65" s="28"/>
      <c r="T65" s="29"/>
      <c r="U65" s="28"/>
      <c r="V65" s="29"/>
      <c r="W65" s="28"/>
      <c r="X65" s="29">
        <v>0</v>
      </c>
      <c r="Y65" s="28" t="s">
        <v>146</v>
      </c>
      <c r="Z65" s="29">
        <v>0</v>
      </c>
      <c r="AA65" s="28" t="s">
        <v>146</v>
      </c>
      <c r="AB65" s="29"/>
      <c r="AC65" s="28"/>
      <c r="AD65" s="29">
        <v>0</v>
      </c>
      <c r="AE65" s="28" t="s">
        <v>146</v>
      </c>
      <c r="AF65" s="29">
        <v>0</v>
      </c>
      <c r="AG65" s="28" t="s">
        <v>146</v>
      </c>
      <c r="AH65" s="29">
        <v>0.45</v>
      </c>
      <c r="AI65" s="29"/>
      <c r="AJ65" s="37">
        <v>0.45</v>
      </c>
      <c r="AK65" s="40"/>
      <c r="AL65" s="29" t="s">
        <v>49</v>
      </c>
      <c r="AM65" s="29" t="s">
        <v>50</v>
      </c>
    </row>
    <row r="66" ht="27" spans="1:39">
      <c r="A66" s="28">
        <v>64</v>
      </c>
      <c r="B66" s="43">
        <v>20212145051</v>
      </c>
      <c r="C66" s="29" t="s">
        <v>39</v>
      </c>
      <c r="D66" s="29" t="s">
        <v>52</v>
      </c>
      <c r="E66" s="29" t="s">
        <v>480</v>
      </c>
      <c r="F66" s="29">
        <v>15914269261</v>
      </c>
      <c r="G66" s="29" t="s">
        <v>358</v>
      </c>
      <c r="H66" s="29" t="s">
        <v>43</v>
      </c>
      <c r="I66" s="29" t="s">
        <v>44</v>
      </c>
      <c r="J66" s="29">
        <v>0.45</v>
      </c>
      <c r="K66" s="30"/>
      <c r="L66" s="29">
        <v>0.45</v>
      </c>
      <c r="M66" s="29" t="s">
        <v>481</v>
      </c>
      <c r="N66" s="29">
        <v>0.45</v>
      </c>
      <c r="O66" s="29" t="s">
        <v>481</v>
      </c>
      <c r="P66" s="29"/>
      <c r="Q66" s="28"/>
      <c r="R66" s="29"/>
      <c r="S66" s="28"/>
      <c r="T66" s="29"/>
      <c r="U66" s="28"/>
      <c r="V66" s="29"/>
      <c r="W66" s="28"/>
      <c r="X66" s="29"/>
      <c r="Y66" s="28"/>
      <c r="Z66" s="29"/>
      <c r="AA66" s="28"/>
      <c r="AB66" s="29"/>
      <c r="AC66" s="28"/>
      <c r="AD66" s="29"/>
      <c r="AE66" s="28"/>
      <c r="AF66" s="29"/>
      <c r="AG66" s="28"/>
      <c r="AH66" s="29"/>
      <c r="AI66" s="29">
        <v>0.45</v>
      </c>
      <c r="AJ66" s="37">
        <v>0.45</v>
      </c>
      <c r="AK66" s="40"/>
      <c r="AL66" s="29" t="s">
        <v>59</v>
      </c>
      <c r="AM66" s="29" t="s">
        <v>60</v>
      </c>
    </row>
    <row r="67" ht="40.5" spans="1:39">
      <c r="A67" s="28">
        <v>65</v>
      </c>
      <c r="B67" s="43">
        <v>20212047002</v>
      </c>
      <c r="C67" s="29" t="s">
        <v>85</v>
      </c>
      <c r="D67" s="29" t="s">
        <v>52</v>
      </c>
      <c r="E67" s="28" t="s">
        <v>482</v>
      </c>
      <c r="F67" s="29">
        <v>13432291013</v>
      </c>
      <c r="G67" s="29" t="s">
        <v>358</v>
      </c>
      <c r="H67" s="29" t="s">
        <v>43</v>
      </c>
      <c r="I67" s="29" t="s">
        <v>44</v>
      </c>
      <c r="J67" s="29">
        <v>0.45</v>
      </c>
      <c r="K67" s="30"/>
      <c r="L67" s="29">
        <v>0.45</v>
      </c>
      <c r="M67" s="29" t="s">
        <v>483</v>
      </c>
      <c r="N67" s="29">
        <v>0.45</v>
      </c>
      <c r="O67" s="29" t="s">
        <v>483</v>
      </c>
      <c r="P67" s="29"/>
      <c r="Q67" s="28"/>
      <c r="R67" s="29"/>
      <c r="S67" s="28"/>
      <c r="T67" s="29"/>
      <c r="U67" s="28"/>
      <c r="V67" s="29"/>
      <c r="W67" s="28"/>
      <c r="X67" s="29">
        <f>V67</f>
        <v>0</v>
      </c>
      <c r="Y67" s="28"/>
      <c r="Z67" s="29">
        <v>0</v>
      </c>
      <c r="AA67" s="28"/>
      <c r="AB67" s="29"/>
      <c r="AC67" s="28"/>
      <c r="AD67" s="29">
        <v>0</v>
      </c>
      <c r="AE67" s="28"/>
      <c r="AF67" s="29">
        <v>0</v>
      </c>
      <c r="AG67" s="28"/>
      <c r="AH67" s="29"/>
      <c r="AI67" s="29">
        <v>0.45</v>
      </c>
      <c r="AJ67" s="37">
        <v>0.45</v>
      </c>
      <c r="AK67" s="40"/>
      <c r="AL67" s="29" t="s">
        <v>59</v>
      </c>
      <c r="AM67" s="29" t="s">
        <v>60</v>
      </c>
    </row>
    <row r="68" ht="40.5" spans="1:39">
      <c r="A68" s="28">
        <v>66</v>
      </c>
      <c r="B68" s="43">
        <v>20212047004</v>
      </c>
      <c r="C68" s="29" t="s">
        <v>85</v>
      </c>
      <c r="D68" s="28" t="s">
        <v>140</v>
      </c>
      <c r="E68" s="28" t="s">
        <v>484</v>
      </c>
      <c r="F68" s="29">
        <v>15220009425</v>
      </c>
      <c r="G68" s="28" t="s">
        <v>110</v>
      </c>
      <c r="H68" s="29" t="s">
        <v>43</v>
      </c>
      <c r="I68" s="29" t="s">
        <v>44</v>
      </c>
      <c r="J68" s="29">
        <v>0.25</v>
      </c>
      <c r="K68" s="30" t="s">
        <v>485</v>
      </c>
      <c r="L68" s="29">
        <v>0.25</v>
      </c>
      <c r="M68" s="30" t="s">
        <v>485</v>
      </c>
      <c r="N68" s="29">
        <v>0.25</v>
      </c>
      <c r="O68" s="30" t="s">
        <v>485</v>
      </c>
      <c r="P68" s="29">
        <v>0</v>
      </c>
      <c r="Q68" s="28" t="s">
        <v>146</v>
      </c>
      <c r="R68" s="29">
        <v>0</v>
      </c>
      <c r="S68" s="28" t="s">
        <v>146</v>
      </c>
      <c r="T68" s="29"/>
      <c r="U68" s="28"/>
      <c r="V68" s="29" t="s">
        <v>342</v>
      </c>
      <c r="W68" s="28" t="s">
        <v>146</v>
      </c>
      <c r="X68" s="29">
        <v>0</v>
      </c>
      <c r="Y68" s="28" t="s">
        <v>146</v>
      </c>
      <c r="Z68" s="29">
        <v>0</v>
      </c>
      <c r="AA68" s="28" t="s">
        <v>146</v>
      </c>
      <c r="AB68" s="29" t="s">
        <v>342</v>
      </c>
      <c r="AC68" s="28" t="s">
        <v>146</v>
      </c>
      <c r="AD68" s="29">
        <v>0</v>
      </c>
      <c r="AE68" s="28" t="s">
        <v>146</v>
      </c>
      <c r="AF68" s="29">
        <v>0</v>
      </c>
      <c r="AG68" s="28" t="s">
        <v>146</v>
      </c>
      <c r="AH68" s="29" t="s">
        <v>486</v>
      </c>
      <c r="AI68" s="29">
        <f>L68+R68+X68+AD68</f>
        <v>0.25</v>
      </c>
      <c r="AJ68" s="37">
        <v>0.25</v>
      </c>
      <c r="AK68" s="40"/>
      <c r="AL68" s="29" t="s">
        <v>200</v>
      </c>
      <c r="AM68" s="29" t="s">
        <v>153</v>
      </c>
    </row>
    <row r="69" ht="27" spans="1:39">
      <c r="A69" s="28">
        <v>67</v>
      </c>
      <c r="B69" s="43">
        <v>20212047001</v>
      </c>
      <c r="C69" s="29" t="s">
        <v>85</v>
      </c>
      <c r="D69" s="28" t="s">
        <v>40</v>
      </c>
      <c r="E69" s="28" t="s">
        <v>487</v>
      </c>
      <c r="F69" s="29">
        <v>17875692172</v>
      </c>
      <c r="G69" s="28" t="s">
        <v>488</v>
      </c>
      <c r="H69" s="29" t="s">
        <v>43</v>
      </c>
      <c r="I69" s="29" t="s">
        <v>44</v>
      </c>
      <c r="J69" s="29"/>
      <c r="K69" s="30"/>
      <c r="L69" s="29">
        <v>0.25</v>
      </c>
      <c r="M69" s="30" t="s">
        <v>489</v>
      </c>
      <c r="N69" s="29">
        <v>0.25</v>
      </c>
      <c r="O69" s="30" t="s">
        <v>489</v>
      </c>
      <c r="P69" s="29"/>
      <c r="Q69" s="28"/>
      <c r="R69" s="29"/>
      <c r="S69" s="28"/>
      <c r="T69" s="29"/>
      <c r="U69" s="28"/>
      <c r="V69" s="29"/>
      <c r="W69" s="28"/>
      <c r="X69" s="29">
        <v>0</v>
      </c>
      <c r="Y69" s="28" t="s">
        <v>146</v>
      </c>
      <c r="Z69" s="29">
        <v>0</v>
      </c>
      <c r="AA69" s="28" t="s">
        <v>146</v>
      </c>
      <c r="AB69" s="29"/>
      <c r="AC69" s="28"/>
      <c r="AD69" s="29">
        <v>0</v>
      </c>
      <c r="AE69" s="28" t="s">
        <v>146</v>
      </c>
      <c r="AF69" s="29">
        <v>0</v>
      </c>
      <c r="AG69" s="28" t="s">
        <v>146</v>
      </c>
      <c r="AH69" s="29">
        <v>0.25</v>
      </c>
      <c r="AI69" s="29"/>
      <c r="AJ69" s="37">
        <v>0.25</v>
      </c>
      <c r="AK69" s="40"/>
      <c r="AL69" s="29" t="s">
        <v>49</v>
      </c>
      <c r="AM69" s="29" t="s">
        <v>50</v>
      </c>
    </row>
    <row r="70" ht="27" spans="1:39">
      <c r="A70" s="28">
        <v>68</v>
      </c>
      <c r="B70" s="43">
        <v>20212145060</v>
      </c>
      <c r="C70" s="29" t="s">
        <v>39</v>
      </c>
      <c r="D70" s="28" t="s">
        <v>40</v>
      </c>
      <c r="E70" s="28" t="s">
        <v>490</v>
      </c>
      <c r="F70" s="29">
        <v>19922124738</v>
      </c>
      <c r="G70" s="28" t="s">
        <v>488</v>
      </c>
      <c r="H70" s="29" t="s">
        <v>43</v>
      </c>
      <c r="I70" s="29" t="s">
        <v>44</v>
      </c>
      <c r="J70" s="29"/>
      <c r="K70" s="30"/>
      <c r="L70" s="29">
        <v>0.25</v>
      </c>
      <c r="M70" s="30" t="s">
        <v>491</v>
      </c>
      <c r="N70" s="29">
        <v>0.25</v>
      </c>
      <c r="O70" s="30" t="s">
        <v>491</v>
      </c>
      <c r="P70" s="29"/>
      <c r="Q70" s="28"/>
      <c r="R70" s="29"/>
      <c r="S70" s="28"/>
      <c r="T70" s="29"/>
      <c r="U70" s="28"/>
      <c r="V70" s="29"/>
      <c r="W70" s="28"/>
      <c r="X70" s="29">
        <v>0</v>
      </c>
      <c r="Y70" s="28" t="s">
        <v>146</v>
      </c>
      <c r="Z70" s="29">
        <v>0</v>
      </c>
      <c r="AA70" s="28"/>
      <c r="AB70" s="29"/>
      <c r="AC70" s="28"/>
      <c r="AD70" s="29">
        <v>0</v>
      </c>
      <c r="AE70" s="28" t="s">
        <v>146</v>
      </c>
      <c r="AF70" s="29">
        <v>0</v>
      </c>
      <c r="AG70" s="28" t="s">
        <v>146</v>
      </c>
      <c r="AH70" s="29">
        <v>0.25</v>
      </c>
      <c r="AI70" s="29"/>
      <c r="AJ70" s="37">
        <v>0.25</v>
      </c>
      <c r="AK70" s="40"/>
      <c r="AL70" s="29" t="s">
        <v>49</v>
      </c>
      <c r="AM70" s="29" t="s">
        <v>50</v>
      </c>
    </row>
    <row r="71" ht="27" spans="1:39">
      <c r="A71" s="28">
        <v>69</v>
      </c>
      <c r="B71" s="43">
        <v>20212145044</v>
      </c>
      <c r="C71" s="29" t="s">
        <v>39</v>
      </c>
      <c r="D71" s="29" t="s">
        <v>52</v>
      </c>
      <c r="E71" s="29" t="s">
        <v>492</v>
      </c>
      <c r="F71" s="29">
        <v>13823243181</v>
      </c>
      <c r="G71" s="29" t="s">
        <v>445</v>
      </c>
      <c r="H71" s="29" t="s">
        <v>43</v>
      </c>
      <c r="I71" s="29" t="s">
        <v>44</v>
      </c>
      <c r="J71" s="29">
        <v>0.2</v>
      </c>
      <c r="K71" s="30"/>
      <c r="L71" s="29">
        <v>0.2</v>
      </c>
      <c r="M71" s="28" t="s">
        <v>493</v>
      </c>
      <c r="N71" s="29">
        <v>0.2</v>
      </c>
      <c r="O71" s="28" t="s">
        <v>493</v>
      </c>
      <c r="P71" s="29"/>
      <c r="Q71" s="28"/>
      <c r="R71" s="29"/>
      <c r="S71" s="28"/>
      <c r="T71" s="29"/>
      <c r="U71" s="28"/>
      <c r="V71" s="29"/>
      <c r="W71" s="28"/>
      <c r="X71" s="29"/>
      <c r="Y71" s="28"/>
      <c r="Z71" s="29">
        <v>0</v>
      </c>
      <c r="AA71" s="28"/>
      <c r="AB71" s="29"/>
      <c r="AC71" s="28"/>
      <c r="AD71" s="29">
        <v>0</v>
      </c>
      <c r="AE71" s="28"/>
      <c r="AF71" s="29">
        <v>0</v>
      </c>
      <c r="AG71" s="28"/>
      <c r="AH71" s="29"/>
      <c r="AI71" s="29">
        <v>0.2</v>
      </c>
      <c r="AJ71" s="37">
        <v>0.2</v>
      </c>
      <c r="AK71" s="40"/>
      <c r="AL71" s="29" t="s">
        <v>59</v>
      </c>
      <c r="AM71" s="29" t="s">
        <v>60</v>
      </c>
    </row>
    <row r="72" spans="1:38">
      <c r="A72" s="45">
        <v>70</v>
      </c>
      <c r="B72" s="46">
        <v>20212145014</v>
      </c>
      <c r="C72" s="46" t="s">
        <v>39</v>
      </c>
      <c r="D72" s="46" t="s">
        <v>52</v>
      </c>
      <c r="E72" s="46" t="s">
        <v>494</v>
      </c>
      <c r="F72" s="46" t="s">
        <v>495</v>
      </c>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row>
  </sheetData>
  <autoFilter ref="D1:D72">
    <extLst/>
  </autoFilter>
  <sortState ref="A3:AM72">
    <sortCondition ref="AJ3:AJ72" descending="1"/>
  </sortState>
  <mergeCells count="2">
    <mergeCell ref="A1:AM1"/>
    <mergeCell ref="F72:AK72"/>
  </mergeCells>
  <dataValidations count="2">
    <dataValidation type="list" allowBlank="1" showInputMessage="1" showErrorMessage="1" sqref="H1 H3:H35 H37:H40 H42:H71 H73:H1048576">
      <formula1>"全日制学术博士,全日制学术硕士,全日制专业硕士,非全日制专业硕士"</formula1>
    </dataValidation>
    <dataValidation type="list" allowBlank="1" showInputMessage="1" showErrorMessage="1" sqref="I1 I3:I30 I32:I35 I37:I40 I42:I71 I73:I1048576">
      <formula1>"定向,非定向"</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183"/>
  <sheetViews>
    <sheetView zoomScale="76" zoomScaleNormal="76" topLeftCell="K8" workbookViewId="0">
      <selection activeCell="O14" sqref="O14"/>
    </sheetView>
  </sheetViews>
  <sheetFormatPr defaultColWidth="9" defaultRowHeight="13.5"/>
  <cols>
    <col min="1" max="1" width="9" style="25"/>
    <col min="2" max="2" width="12.625" style="25"/>
    <col min="3" max="5" width="9" style="25"/>
    <col min="6" max="6" width="12.625" style="25"/>
    <col min="7" max="7" width="9" style="25"/>
    <col min="8" max="8" width="17.625" style="25" customWidth="1"/>
    <col min="9" max="9" width="11.25" style="25" customWidth="1"/>
    <col min="10" max="10" width="13.125" style="25" customWidth="1"/>
    <col min="11" max="11" width="54.2833333333333" style="25" customWidth="1"/>
    <col min="12" max="12" width="9" style="25"/>
    <col min="13" max="13" width="45.0666666666667" style="25" customWidth="1"/>
    <col min="14" max="14" width="15.3583333333333" style="25" customWidth="1"/>
    <col min="15" max="15" width="42.85" style="25" customWidth="1"/>
    <col min="16" max="22" width="9" style="25"/>
    <col min="23" max="23" width="54.9916666666667" style="25" customWidth="1"/>
    <col min="24" max="24" width="9" style="25"/>
    <col min="25" max="25" width="63.925" style="25" customWidth="1"/>
    <col min="26" max="26" width="9" style="25"/>
    <col min="27" max="27" width="64.9916666666667" style="25" customWidth="1"/>
    <col min="28" max="28" width="9" style="25"/>
    <col min="29" max="29" width="44.6416666666667" style="25" customWidth="1"/>
    <col min="30" max="30" width="9" style="25"/>
    <col min="31" max="31" width="47.4916666666667" style="25" customWidth="1"/>
    <col min="32" max="32" width="9" style="26"/>
    <col min="33" max="33" width="46.7833333333333" style="26" customWidth="1"/>
    <col min="34" max="16384" width="9" style="25"/>
  </cols>
  <sheetData>
    <row r="1" s="24" customFormat="1" ht="85.5" spans="1:39">
      <c r="A1" s="27" t="s">
        <v>1</v>
      </c>
      <c r="B1" s="27" t="s">
        <v>2</v>
      </c>
      <c r="C1" s="27" t="s">
        <v>3</v>
      </c>
      <c r="D1" s="27" t="s">
        <v>4</v>
      </c>
      <c r="E1" s="27" t="s">
        <v>5</v>
      </c>
      <c r="F1" s="27" t="s">
        <v>6</v>
      </c>
      <c r="G1" s="27" t="s">
        <v>7</v>
      </c>
      <c r="H1" s="27" t="s">
        <v>8</v>
      </c>
      <c r="I1" s="27" t="s">
        <v>9</v>
      </c>
      <c r="J1" s="27" t="s">
        <v>10</v>
      </c>
      <c r="K1" s="27" t="s">
        <v>11</v>
      </c>
      <c r="L1" s="31" t="s">
        <v>12</v>
      </c>
      <c r="M1" s="31" t="s">
        <v>13</v>
      </c>
      <c r="N1" s="31" t="s">
        <v>14</v>
      </c>
      <c r="O1" s="31" t="s">
        <v>15</v>
      </c>
      <c r="P1" s="27" t="s">
        <v>16</v>
      </c>
      <c r="Q1" s="27" t="s">
        <v>17</v>
      </c>
      <c r="R1" s="31" t="s">
        <v>18</v>
      </c>
      <c r="S1" s="31" t="s">
        <v>19</v>
      </c>
      <c r="T1" s="31" t="s">
        <v>20</v>
      </c>
      <c r="U1" s="31" t="s">
        <v>21</v>
      </c>
      <c r="V1" s="27" t="s">
        <v>22</v>
      </c>
      <c r="W1" s="27" t="s">
        <v>23</v>
      </c>
      <c r="X1" s="31" t="s">
        <v>24</v>
      </c>
      <c r="Y1" s="31" t="s">
        <v>25</v>
      </c>
      <c r="Z1" s="31" t="s">
        <v>26</v>
      </c>
      <c r="AA1" s="31" t="s">
        <v>27</v>
      </c>
      <c r="AB1" s="27" t="s">
        <v>28</v>
      </c>
      <c r="AC1" s="27" t="s">
        <v>29</v>
      </c>
      <c r="AD1" s="31" t="s">
        <v>28</v>
      </c>
      <c r="AE1" s="31" t="s">
        <v>30</v>
      </c>
      <c r="AF1" s="31" t="s">
        <v>31</v>
      </c>
      <c r="AG1" s="31" t="s">
        <v>32</v>
      </c>
      <c r="AH1" s="27" t="s">
        <v>33</v>
      </c>
      <c r="AI1" s="31" t="s">
        <v>34</v>
      </c>
      <c r="AJ1" s="31" t="s">
        <v>35</v>
      </c>
      <c r="AK1" s="27" t="s">
        <v>36</v>
      </c>
      <c r="AL1" s="27" t="s">
        <v>37</v>
      </c>
      <c r="AM1" s="35" t="s">
        <v>38</v>
      </c>
    </row>
    <row r="2" ht="94.5" spans="1:40">
      <c r="A2" s="28">
        <v>1</v>
      </c>
      <c r="B2" s="28">
        <v>20213141073</v>
      </c>
      <c r="C2" s="28" t="s">
        <v>496</v>
      </c>
      <c r="D2" s="28" t="s">
        <v>154</v>
      </c>
      <c r="E2" s="28" t="s">
        <v>497</v>
      </c>
      <c r="F2" s="28">
        <v>15322193388</v>
      </c>
      <c r="G2" s="28" t="s">
        <v>42</v>
      </c>
      <c r="H2" s="28" t="s">
        <v>498</v>
      </c>
      <c r="I2" s="28" t="s">
        <v>44</v>
      </c>
      <c r="J2" s="28">
        <v>0.75</v>
      </c>
      <c r="K2" s="28" t="s">
        <v>499</v>
      </c>
      <c r="L2" s="32">
        <v>0.75</v>
      </c>
      <c r="M2" s="32" t="s">
        <v>499</v>
      </c>
      <c r="N2" s="28">
        <v>0.75</v>
      </c>
      <c r="O2" s="28" t="s">
        <v>499</v>
      </c>
      <c r="P2" s="28">
        <v>0</v>
      </c>
      <c r="Q2" s="28" t="s">
        <v>146</v>
      </c>
      <c r="R2" s="28">
        <v>0</v>
      </c>
      <c r="S2" s="28">
        <v>0</v>
      </c>
      <c r="T2" s="28">
        <v>0</v>
      </c>
      <c r="U2" s="28">
        <v>0</v>
      </c>
      <c r="V2" s="28">
        <v>60</v>
      </c>
      <c r="W2" s="28" t="s">
        <v>500</v>
      </c>
      <c r="X2" s="32">
        <v>60</v>
      </c>
      <c r="Y2" s="32" t="s">
        <v>500</v>
      </c>
      <c r="Z2" s="32">
        <v>60</v>
      </c>
      <c r="AA2" s="32" t="s">
        <v>501</v>
      </c>
      <c r="AB2" s="28">
        <v>0.8</v>
      </c>
      <c r="AC2" s="28" t="s">
        <v>502</v>
      </c>
      <c r="AD2" s="32">
        <v>0.6</v>
      </c>
      <c r="AE2" s="32" t="s">
        <v>503</v>
      </c>
      <c r="AF2" s="32">
        <v>0.6</v>
      </c>
      <c r="AG2" s="32" t="s">
        <v>502</v>
      </c>
      <c r="AH2" s="36">
        <v>61.55</v>
      </c>
      <c r="AI2" s="37">
        <f>L2+P2+X2+AD2</f>
        <v>61.35</v>
      </c>
      <c r="AJ2" s="37">
        <f t="shared" ref="AJ2:AJ6" si="0">N2+Z2+AF2</f>
        <v>61.35</v>
      </c>
      <c r="AK2" s="29"/>
      <c r="AL2" s="28" t="s">
        <v>50</v>
      </c>
      <c r="AM2" s="28" t="s">
        <v>49</v>
      </c>
      <c r="AN2" s="38"/>
    </row>
    <row r="3" ht="216" spans="1:40">
      <c r="A3" s="28">
        <v>2</v>
      </c>
      <c r="B3" s="28">
        <v>20213164093</v>
      </c>
      <c r="C3" s="28" t="s">
        <v>504</v>
      </c>
      <c r="D3" s="28" t="s">
        <v>68</v>
      </c>
      <c r="E3" s="28" t="s">
        <v>505</v>
      </c>
      <c r="F3" s="28">
        <v>15017424249</v>
      </c>
      <c r="G3" s="28" t="s">
        <v>506</v>
      </c>
      <c r="H3" s="28" t="s">
        <v>498</v>
      </c>
      <c r="I3" s="28" t="s">
        <v>44</v>
      </c>
      <c r="J3" s="28">
        <v>9.5</v>
      </c>
      <c r="K3" s="28" t="s">
        <v>507</v>
      </c>
      <c r="L3" s="32"/>
      <c r="M3" s="32"/>
      <c r="N3" s="28"/>
      <c r="O3" s="28">
        <v>9.3</v>
      </c>
      <c r="P3" s="28"/>
      <c r="Q3" s="28"/>
      <c r="R3" s="28"/>
      <c r="S3" s="28"/>
      <c r="T3" s="28"/>
      <c r="U3" s="28"/>
      <c r="V3" s="28">
        <v>42.4</v>
      </c>
      <c r="W3" s="28" t="s">
        <v>508</v>
      </c>
      <c r="X3" s="32"/>
      <c r="Y3" s="32"/>
      <c r="Z3" s="32"/>
      <c r="AA3" s="32">
        <v>42.4</v>
      </c>
      <c r="AB3" s="28">
        <v>1.2</v>
      </c>
      <c r="AC3" s="28" t="s">
        <v>509</v>
      </c>
      <c r="AD3" s="32"/>
      <c r="AE3" s="32"/>
      <c r="AF3" s="32"/>
      <c r="AG3" s="32">
        <v>1.2</v>
      </c>
      <c r="AH3" s="36" t="s">
        <v>510</v>
      </c>
      <c r="AI3" s="37">
        <v>52.9</v>
      </c>
      <c r="AJ3" s="37">
        <v>52.9</v>
      </c>
      <c r="AK3" s="29"/>
      <c r="AL3" s="28" t="s">
        <v>95</v>
      </c>
      <c r="AM3" s="28" t="s">
        <v>76</v>
      </c>
      <c r="AN3" s="38"/>
    </row>
    <row r="4" ht="189" spans="1:40">
      <c r="A4" s="28">
        <v>3</v>
      </c>
      <c r="B4" s="28">
        <v>20213141094</v>
      </c>
      <c r="C4" s="28" t="s">
        <v>496</v>
      </c>
      <c r="D4" s="28" t="s">
        <v>86</v>
      </c>
      <c r="E4" s="28" t="s">
        <v>511</v>
      </c>
      <c r="F4" s="28">
        <v>18344434234</v>
      </c>
      <c r="G4" s="28" t="s">
        <v>78</v>
      </c>
      <c r="H4" s="28" t="s">
        <v>498</v>
      </c>
      <c r="I4" s="28" t="s">
        <v>44</v>
      </c>
      <c r="J4" s="28">
        <v>1.45</v>
      </c>
      <c r="K4" s="28" t="s">
        <v>512</v>
      </c>
      <c r="L4" s="32">
        <v>1.45</v>
      </c>
      <c r="M4" s="32" t="s">
        <v>512</v>
      </c>
      <c r="N4" s="28">
        <v>2.05</v>
      </c>
      <c r="O4" s="28" t="s">
        <v>513</v>
      </c>
      <c r="P4" s="28">
        <v>0</v>
      </c>
      <c r="Q4" s="28">
        <v>0</v>
      </c>
      <c r="R4" s="28">
        <v>0</v>
      </c>
      <c r="S4" s="28">
        <v>0</v>
      </c>
      <c r="T4" s="28"/>
      <c r="U4" s="28"/>
      <c r="V4" s="28">
        <v>36.6</v>
      </c>
      <c r="W4" s="28" t="s">
        <v>514</v>
      </c>
      <c r="X4" s="32">
        <v>36.6</v>
      </c>
      <c r="Y4" s="28" t="s">
        <v>514</v>
      </c>
      <c r="Z4" s="32">
        <v>36.4</v>
      </c>
      <c r="AA4" s="32" t="s">
        <v>514</v>
      </c>
      <c r="AB4" s="28">
        <v>0.4</v>
      </c>
      <c r="AC4" s="33" t="s">
        <v>515</v>
      </c>
      <c r="AD4" s="32">
        <v>0.4</v>
      </c>
      <c r="AE4" s="33" t="s">
        <v>515</v>
      </c>
      <c r="AF4" s="32"/>
      <c r="AG4" s="32"/>
      <c r="AH4" s="36">
        <v>38.25</v>
      </c>
      <c r="AI4" s="37">
        <v>38.25</v>
      </c>
      <c r="AJ4" s="37">
        <f t="shared" si="0"/>
        <v>38.45</v>
      </c>
      <c r="AK4" s="29" t="s">
        <v>516</v>
      </c>
      <c r="AL4" s="28" t="s">
        <v>94</v>
      </c>
      <c r="AM4" s="28" t="s">
        <v>95</v>
      </c>
      <c r="AN4" s="38"/>
    </row>
    <row r="5" ht="175.5" spans="1:40">
      <c r="A5" s="28">
        <v>4</v>
      </c>
      <c r="B5" s="28">
        <v>20213164067</v>
      </c>
      <c r="C5" s="29" t="s">
        <v>504</v>
      </c>
      <c r="D5" s="29" t="s">
        <v>52</v>
      </c>
      <c r="E5" s="29" t="s">
        <v>517</v>
      </c>
      <c r="F5" s="28">
        <v>13710201927</v>
      </c>
      <c r="G5" s="28" t="s">
        <v>518</v>
      </c>
      <c r="H5" s="28" t="s">
        <v>498</v>
      </c>
      <c r="I5" s="28" t="s">
        <v>44</v>
      </c>
      <c r="J5" s="28">
        <v>4.65</v>
      </c>
      <c r="K5" s="28" t="s">
        <v>519</v>
      </c>
      <c r="L5" s="32">
        <v>4.65</v>
      </c>
      <c r="M5" s="32" t="s">
        <v>519</v>
      </c>
      <c r="N5" s="28">
        <v>4.65</v>
      </c>
      <c r="O5" s="28" t="s">
        <v>519</v>
      </c>
      <c r="P5" s="28"/>
      <c r="Q5" s="28"/>
      <c r="R5" s="28"/>
      <c r="S5" s="28"/>
      <c r="T5" s="28"/>
      <c r="U5" s="28"/>
      <c r="V5" s="28">
        <v>30.8</v>
      </c>
      <c r="W5" s="28" t="s">
        <v>520</v>
      </c>
      <c r="X5" s="32">
        <f>30.8</f>
        <v>30.8</v>
      </c>
      <c r="Y5" s="32" t="s">
        <v>520</v>
      </c>
      <c r="Z5" s="32">
        <v>30.8</v>
      </c>
      <c r="AA5" s="32" t="s">
        <v>520</v>
      </c>
      <c r="AB5" s="28">
        <v>1</v>
      </c>
      <c r="AC5" s="28" t="s">
        <v>521</v>
      </c>
      <c r="AD5" s="32">
        <v>1</v>
      </c>
      <c r="AE5" s="32" t="s">
        <v>521</v>
      </c>
      <c r="AF5" s="32">
        <v>1</v>
      </c>
      <c r="AG5" s="32" t="s">
        <v>521</v>
      </c>
      <c r="AH5" s="36">
        <f>AB5+V5+J5</f>
        <v>36.45</v>
      </c>
      <c r="AI5" s="37">
        <v>36.45</v>
      </c>
      <c r="AJ5" s="37">
        <f t="shared" si="0"/>
        <v>36.45</v>
      </c>
      <c r="AK5" s="29"/>
      <c r="AL5" s="28" t="s">
        <v>59</v>
      </c>
      <c r="AM5" s="28" t="s">
        <v>60</v>
      </c>
      <c r="AN5" s="38"/>
    </row>
    <row r="6" ht="256.5" spans="1:40">
      <c r="A6" s="28">
        <v>5</v>
      </c>
      <c r="B6" s="28">
        <v>20213141088</v>
      </c>
      <c r="C6" s="28" t="s">
        <v>496</v>
      </c>
      <c r="D6" s="28" t="s">
        <v>140</v>
      </c>
      <c r="E6" s="28" t="s">
        <v>522</v>
      </c>
      <c r="F6" s="28">
        <v>13528123227</v>
      </c>
      <c r="G6" s="28" t="s">
        <v>294</v>
      </c>
      <c r="H6" s="28" t="s">
        <v>498</v>
      </c>
      <c r="I6" s="28" t="s">
        <v>44</v>
      </c>
      <c r="J6" s="28">
        <v>1.3</v>
      </c>
      <c r="K6" s="28" t="s">
        <v>523</v>
      </c>
      <c r="L6" s="32">
        <v>1.3</v>
      </c>
      <c r="M6" s="32" t="s">
        <v>523</v>
      </c>
      <c r="N6" s="28">
        <v>1.3</v>
      </c>
      <c r="O6" s="28" t="s">
        <v>523</v>
      </c>
      <c r="P6" s="28">
        <v>0</v>
      </c>
      <c r="Q6" s="28" t="s">
        <v>146</v>
      </c>
      <c r="R6" s="28">
        <v>0</v>
      </c>
      <c r="S6" s="28" t="s">
        <v>146</v>
      </c>
      <c r="T6" s="28"/>
      <c r="U6" s="28"/>
      <c r="V6" s="28">
        <v>32.9</v>
      </c>
      <c r="W6" s="28" t="s">
        <v>524</v>
      </c>
      <c r="X6" s="32">
        <v>32.9</v>
      </c>
      <c r="Y6" s="32" t="s">
        <v>525</v>
      </c>
      <c r="Z6" s="32">
        <v>32.9</v>
      </c>
      <c r="AA6" s="32" t="s">
        <v>525</v>
      </c>
      <c r="AB6" s="28">
        <v>1.2</v>
      </c>
      <c r="AC6" s="28" t="s">
        <v>526</v>
      </c>
      <c r="AD6" s="32">
        <v>1.2</v>
      </c>
      <c r="AE6" s="32" t="s">
        <v>526</v>
      </c>
      <c r="AF6" s="32">
        <v>1.2</v>
      </c>
      <c r="AG6" s="32" t="s">
        <v>526</v>
      </c>
      <c r="AH6" s="36">
        <v>35.4</v>
      </c>
      <c r="AI6" s="37">
        <f>L6+R6+X6+AD6</f>
        <v>35.4</v>
      </c>
      <c r="AJ6" s="37">
        <f t="shared" si="0"/>
        <v>35.4</v>
      </c>
      <c r="AK6" s="29"/>
      <c r="AL6" s="28" t="s">
        <v>200</v>
      </c>
      <c r="AM6" s="28" t="s">
        <v>94</v>
      </c>
      <c r="AN6" s="38"/>
    </row>
    <row r="7" ht="81" spans="1:40">
      <c r="A7" s="28">
        <v>6</v>
      </c>
      <c r="B7" s="28">
        <v>20213141086</v>
      </c>
      <c r="C7" s="28" t="s">
        <v>496</v>
      </c>
      <c r="D7" s="28" t="s">
        <v>140</v>
      </c>
      <c r="E7" s="28" t="s">
        <v>527</v>
      </c>
      <c r="F7" s="28" t="s">
        <v>528</v>
      </c>
      <c r="G7" s="28" t="s">
        <v>70</v>
      </c>
      <c r="H7" s="28" t="s">
        <v>43</v>
      </c>
      <c r="I7" s="28" t="s">
        <v>44</v>
      </c>
      <c r="J7" s="28">
        <v>2.7</v>
      </c>
      <c r="K7" s="28" t="s">
        <v>529</v>
      </c>
      <c r="L7" s="32">
        <v>2.7</v>
      </c>
      <c r="M7" s="32" t="s">
        <v>529</v>
      </c>
      <c r="N7" s="28">
        <v>2.7</v>
      </c>
      <c r="O7" s="28" t="s">
        <v>529</v>
      </c>
      <c r="P7" s="28">
        <v>0</v>
      </c>
      <c r="Q7" s="28" t="s">
        <v>146</v>
      </c>
      <c r="R7" s="28">
        <v>0</v>
      </c>
      <c r="S7" s="28" t="s">
        <v>146</v>
      </c>
      <c r="T7" s="28"/>
      <c r="U7" s="28"/>
      <c r="V7" s="28">
        <v>30.2</v>
      </c>
      <c r="W7" s="28" t="s">
        <v>530</v>
      </c>
      <c r="X7" s="32">
        <v>30.2</v>
      </c>
      <c r="Y7" s="32" t="s">
        <v>530</v>
      </c>
      <c r="Z7" s="32">
        <v>30.2</v>
      </c>
      <c r="AA7" s="32" t="s">
        <v>530</v>
      </c>
      <c r="AB7" s="28">
        <v>0.4</v>
      </c>
      <c r="AC7" s="28" t="s">
        <v>531</v>
      </c>
      <c r="AD7" s="32">
        <v>0.4</v>
      </c>
      <c r="AE7" s="32" t="s">
        <v>531</v>
      </c>
      <c r="AF7" s="32">
        <v>0.4</v>
      </c>
      <c r="AG7" s="32" t="s">
        <v>531</v>
      </c>
      <c r="AH7" s="36">
        <v>33.3</v>
      </c>
      <c r="AI7" s="37">
        <v>33.3</v>
      </c>
      <c r="AJ7" s="37">
        <v>33.3</v>
      </c>
      <c r="AK7" s="29"/>
      <c r="AL7" s="28" t="s">
        <v>200</v>
      </c>
      <c r="AM7" s="28" t="s">
        <v>94</v>
      </c>
      <c r="AN7" s="38"/>
    </row>
    <row r="8" ht="121.5" spans="1:40">
      <c r="A8" s="28">
        <v>7</v>
      </c>
      <c r="B8" s="28">
        <v>20213164082</v>
      </c>
      <c r="C8" s="28" t="s">
        <v>504</v>
      </c>
      <c r="D8" s="28" t="s">
        <v>86</v>
      </c>
      <c r="E8" s="28" t="s">
        <v>532</v>
      </c>
      <c r="F8" s="28">
        <v>13129735941</v>
      </c>
      <c r="G8" s="28" t="s">
        <v>78</v>
      </c>
      <c r="H8" s="28" t="s">
        <v>498</v>
      </c>
      <c r="I8" s="28" t="s">
        <v>44</v>
      </c>
      <c r="J8" s="28">
        <v>3.45</v>
      </c>
      <c r="K8" s="28" t="s">
        <v>533</v>
      </c>
      <c r="L8" s="32">
        <v>3.45</v>
      </c>
      <c r="M8" s="32" t="s">
        <v>533</v>
      </c>
      <c r="N8" s="28">
        <v>3.45</v>
      </c>
      <c r="O8" s="28" t="s">
        <v>533</v>
      </c>
      <c r="P8" s="28">
        <v>0</v>
      </c>
      <c r="Q8" s="28">
        <v>0</v>
      </c>
      <c r="R8" s="28">
        <v>0</v>
      </c>
      <c r="S8" s="28">
        <v>0</v>
      </c>
      <c r="T8" s="28"/>
      <c r="U8" s="28"/>
      <c r="V8" s="28">
        <v>28.6</v>
      </c>
      <c r="W8" s="28" t="s">
        <v>534</v>
      </c>
      <c r="X8" s="32">
        <v>28.6</v>
      </c>
      <c r="Y8" s="32" t="s">
        <v>534</v>
      </c>
      <c r="Z8" s="32">
        <v>28.6</v>
      </c>
      <c r="AA8" s="32" t="s">
        <v>534</v>
      </c>
      <c r="AB8" s="28">
        <v>1.2</v>
      </c>
      <c r="AC8" s="28" t="s">
        <v>535</v>
      </c>
      <c r="AD8" s="32">
        <v>1.2</v>
      </c>
      <c r="AE8" s="32" t="s">
        <v>535</v>
      </c>
      <c r="AF8" s="32">
        <v>1.2</v>
      </c>
      <c r="AG8" s="32" t="s">
        <v>535</v>
      </c>
      <c r="AH8" s="36">
        <v>33.25</v>
      </c>
      <c r="AI8" s="37">
        <v>33.25</v>
      </c>
      <c r="AJ8" s="37">
        <f t="shared" ref="AJ8:AJ12" si="1">N8+Z8+AF8</f>
        <v>33.25</v>
      </c>
      <c r="AK8" s="29" t="s">
        <v>536</v>
      </c>
      <c r="AL8" s="28" t="s">
        <v>94</v>
      </c>
      <c r="AM8" s="28" t="s">
        <v>95</v>
      </c>
      <c r="AN8" s="38"/>
    </row>
    <row r="9" ht="175.5" spans="1:40">
      <c r="A9" s="28">
        <v>8</v>
      </c>
      <c r="B9" s="28">
        <v>20213164072</v>
      </c>
      <c r="C9" s="28" t="s">
        <v>504</v>
      </c>
      <c r="D9" s="28" t="s">
        <v>108</v>
      </c>
      <c r="E9" s="28" t="s">
        <v>537</v>
      </c>
      <c r="F9" s="28">
        <v>15014985223</v>
      </c>
      <c r="G9" s="28" t="s">
        <v>346</v>
      </c>
      <c r="H9" s="28" t="s">
        <v>498</v>
      </c>
      <c r="I9" s="28" t="s">
        <v>44</v>
      </c>
      <c r="J9" s="28">
        <v>0.25</v>
      </c>
      <c r="K9" s="28" t="s">
        <v>538</v>
      </c>
      <c r="L9" s="32">
        <v>0.25</v>
      </c>
      <c r="M9" s="32" t="s">
        <v>538</v>
      </c>
      <c r="N9" s="28">
        <v>0.5</v>
      </c>
      <c r="O9" s="28" t="s">
        <v>539</v>
      </c>
      <c r="P9" s="28">
        <v>0</v>
      </c>
      <c r="Q9" s="28" t="s">
        <v>146</v>
      </c>
      <c r="R9" s="28">
        <v>0</v>
      </c>
      <c r="S9" s="28" t="s">
        <v>146</v>
      </c>
      <c r="T9" s="28">
        <v>0</v>
      </c>
      <c r="U9" s="28" t="s">
        <v>146</v>
      </c>
      <c r="V9" s="28">
        <v>30.4</v>
      </c>
      <c r="W9" s="28" t="s">
        <v>540</v>
      </c>
      <c r="X9" s="32">
        <v>30.4</v>
      </c>
      <c r="Y9" s="32" t="s">
        <v>540</v>
      </c>
      <c r="Z9" s="32">
        <v>30.4</v>
      </c>
      <c r="AA9" s="32" t="s">
        <v>540</v>
      </c>
      <c r="AB9" s="28">
        <v>2.2</v>
      </c>
      <c r="AC9" s="28" t="s">
        <v>541</v>
      </c>
      <c r="AD9" s="32">
        <v>2</v>
      </c>
      <c r="AE9" s="29" t="s">
        <v>542</v>
      </c>
      <c r="AF9" s="32">
        <v>2</v>
      </c>
      <c r="AG9" s="29" t="s">
        <v>542</v>
      </c>
      <c r="AH9" s="36">
        <v>32.85</v>
      </c>
      <c r="AI9" s="37">
        <v>32.65</v>
      </c>
      <c r="AJ9" s="37">
        <v>33.15</v>
      </c>
      <c r="AK9" s="29"/>
      <c r="AL9" s="28" t="s">
        <v>474</v>
      </c>
      <c r="AM9" s="28" t="s">
        <v>475</v>
      </c>
      <c r="AN9" s="38"/>
    </row>
    <row r="10" ht="135" spans="1:40">
      <c r="A10" s="28">
        <v>9</v>
      </c>
      <c r="B10" s="28">
        <v>20213164021</v>
      </c>
      <c r="C10" s="29" t="s">
        <v>504</v>
      </c>
      <c r="D10" s="29" t="s">
        <v>52</v>
      </c>
      <c r="E10" s="29" t="s">
        <v>543</v>
      </c>
      <c r="F10" s="28">
        <v>15920369980</v>
      </c>
      <c r="G10" s="29" t="s">
        <v>518</v>
      </c>
      <c r="H10" s="29" t="s">
        <v>498</v>
      </c>
      <c r="I10" s="29" t="s">
        <v>44</v>
      </c>
      <c r="J10" s="28">
        <v>1.35</v>
      </c>
      <c r="K10" s="29" t="s">
        <v>544</v>
      </c>
      <c r="L10" s="32">
        <v>1.35</v>
      </c>
      <c r="M10" s="29" t="s">
        <v>544</v>
      </c>
      <c r="N10" s="28">
        <v>1.35</v>
      </c>
      <c r="O10" s="29" t="s">
        <v>544</v>
      </c>
      <c r="P10" s="28"/>
      <c r="Q10" s="28"/>
      <c r="R10" s="28"/>
      <c r="S10" s="28"/>
      <c r="T10" s="28"/>
      <c r="U10" s="28"/>
      <c r="V10" s="28">
        <v>30.4</v>
      </c>
      <c r="W10" s="29" t="s">
        <v>545</v>
      </c>
      <c r="X10" s="32">
        <f>30.4</f>
        <v>30.4</v>
      </c>
      <c r="Y10" s="29" t="s">
        <v>545</v>
      </c>
      <c r="Z10" s="32">
        <v>30.4</v>
      </c>
      <c r="AA10" s="29" t="s">
        <v>545</v>
      </c>
      <c r="AB10" s="28">
        <v>1</v>
      </c>
      <c r="AC10" s="29" t="s">
        <v>546</v>
      </c>
      <c r="AD10" s="32">
        <v>1</v>
      </c>
      <c r="AE10" s="29" t="s">
        <v>546</v>
      </c>
      <c r="AF10" s="32">
        <v>1</v>
      </c>
      <c r="AG10" s="29" t="s">
        <v>546</v>
      </c>
      <c r="AH10" s="36">
        <f>AB10+V10+J10</f>
        <v>32.75</v>
      </c>
      <c r="AI10" s="37">
        <v>32.75</v>
      </c>
      <c r="AJ10" s="37">
        <f t="shared" si="1"/>
        <v>32.75</v>
      </c>
      <c r="AK10" s="29"/>
      <c r="AL10" s="28" t="s">
        <v>59</v>
      </c>
      <c r="AM10" s="28" t="s">
        <v>60</v>
      </c>
      <c r="AN10" s="38"/>
    </row>
    <row r="11" ht="283.5" spans="1:40">
      <c r="A11" s="28">
        <v>10</v>
      </c>
      <c r="B11" s="28">
        <v>20213164083</v>
      </c>
      <c r="C11" s="28" t="s">
        <v>504</v>
      </c>
      <c r="D11" s="28" t="s">
        <v>86</v>
      </c>
      <c r="E11" s="28" t="s">
        <v>547</v>
      </c>
      <c r="F11" s="28">
        <v>18950453002</v>
      </c>
      <c r="G11" s="28" t="s">
        <v>227</v>
      </c>
      <c r="H11" s="28" t="s">
        <v>498</v>
      </c>
      <c r="I11" s="28" t="s">
        <v>44</v>
      </c>
      <c r="J11" s="28">
        <v>2.65</v>
      </c>
      <c r="K11" s="28" t="s">
        <v>548</v>
      </c>
      <c r="L11" s="32">
        <v>2.65</v>
      </c>
      <c r="M11" s="32" t="s">
        <v>548</v>
      </c>
      <c r="N11" s="28">
        <v>2.65</v>
      </c>
      <c r="O11" s="28" t="s">
        <v>548</v>
      </c>
      <c r="P11" s="28">
        <v>0</v>
      </c>
      <c r="Q11" s="28">
        <v>0</v>
      </c>
      <c r="R11" s="28">
        <v>0</v>
      </c>
      <c r="S11" s="28">
        <v>0</v>
      </c>
      <c r="T11" s="28"/>
      <c r="U11" s="28"/>
      <c r="V11" s="28">
        <v>34</v>
      </c>
      <c r="W11" s="28" t="s">
        <v>549</v>
      </c>
      <c r="X11" s="32">
        <v>27</v>
      </c>
      <c r="Y11" s="32" t="s">
        <v>550</v>
      </c>
      <c r="Z11" s="32">
        <v>28.1</v>
      </c>
      <c r="AA11" s="32" t="s">
        <v>551</v>
      </c>
      <c r="AB11" s="28">
        <v>1.8</v>
      </c>
      <c r="AC11" s="28" t="s">
        <v>552</v>
      </c>
      <c r="AD11" s="32">
        <v>1.7</v>
      </c>
      <c r="AE11" s="32" t="s">
        <v>553</v>
      </c>
      <c r="AF11" s="32">
        <v>1.7</v>
      </c>
      <c r="AG11" s="32" t="s">
        <v>553</v>
      </c>
      <c r="AH11" s="36">
        <v>38.65</v>
      </c>
      <c r="AI11" s="37">
        <v>31.35</v>
      </c>
      <c r="AJ11" s="37">
        <f t="shared" si="1"/>
        <v>32.45</v>
      </c>
      <c r="AK11" s="29" t="s">
        <v>554</v>
      </c>
      <c r="AL11" s="28" t="s">
        <v>94</v>
      </c>
      <c r="AM11" s="28" t="s">
        <v>95</v>
      </c>
      <c r="AN11" s="38"/>
    </row>
    <row r="12" ht="189" spans="1:40">
      <c r="A12" s="28">
        <v>11</v>
      </c>
      <c r="B12" s="28">
        <v>20213164076</v>
      </c>
      <c r="C12" s="28" t="s">
        <v>555</v>
      </c>
      <c r="D12" s="28" t="s">
        <v>40</v>
      </c>
      <c r="E12" s="28" t="s">
        <v>556</v>
      </c>
      <c r="F12" s="28">
        <v>18777404241</v>
      </c>
      <c r="G12" s="28" t="s">
        <v>557</v>
      </c>
      <c r="H12" s="28" t="s">
        <v>498</v>
      </c>
      <c r="I12" s="28" t="s">
        <v>44</v>
      </c>
      <c r="J12" s="28">
        <v>6.1</v>
      </c>
      <c r="K12" s="28" t="s">
        <v>558</v>
      </c>
      <c r="L12" s="32">
        <v>6.1</v>
      </c>
      <c r="M12" s="32" t="s">
        <v>558</v>
      </c>
      <c r="N12" s="28">
        <v>6.1</v>
      </c>
      <c r="O12" s="28" t="s">
        <v>558</v>
      </c>
      <c r="P12" s="28"/>
      <c r="Q12" s="28"/>
      <c r="R12" s="28"/>
      <c r="S12" s="28"/>
      <c r="T12" s="28"/>
      <c r="U12" s="28"/>
      <c r="V12" s="28">
        <v>19.8</v>
      </c>
      <c r="W12" s="28" t="s">
        <v>559</v>
      </c>
      <c r="X12" s="32">
        <v>19.8</v>
      </c>
      <c r="Y12" s="32" t="s">
        <v>559</v>
      </c>
      <c r="Z12" s="32">
        <v>19.8</v>
      </c>
      <c r="AA12" s="32" t="s">
        <v>559</v>
      </c>
      <c r="AB12" s="28">
        <v>1.9</v>
      </c>
      <c r="AC12" s="28" t="s">
        <v>560</v>
      </c>
      <c r="AD12" s="32">
        <v>1.9</v>
      </c>
      <c r="AE12" s="32" t="s">
        <v>561</v>
      </c>
      <c r="AF12" s="32">
        <v>1.9</v>
      </c>
      <c r="AG12" s="32" t="s">
        <v>561</v>
      </c>
      <c r="AH12" s="36">
        <f>AB12+V12+J12</f>
        <v>27.8</v>
      </c>
      <c r="AI12" s="37">
        <f>L12+X12+AF12</f>
        <v>27.8</v>
      </c>
      <c r="AJ12" s="37">
        <f t="shared" si="1"/>
        <v>27.8</v>
      </c>
      <c r="AK12" s="29"/>
      <c r="AL12" s="28" t="s">
        <v>562</v>
      </c>
      <c r="AM12" s="28" t="s">
        <v>50</v>
      </c>
      <c r="AN12" s="38"/>
    </row>
    <row r="13" ht="121.5" spans="1:40">
      <c r="A13" s="28">
        <v>12</v>
      </c>
      <c r="B13" s="28">
        <v>20213141058</v>
      </c>
      <c r="C13" s="28" t="s">
        <v>496</v>
      </c>
      <c r="D13" s="28" t="s">
        <v>68</v>
      </c>
      <c r="E13" s="28" t="s">
        <v>563</v>
      </c>
      <c r="F13" s="28">
        <v>18680160147</v>
      </c>
      <c r="G13" s="28" t="s">
        <v>406</v>
      </c>
      <c r="H13" s="28" t="s">
        <v>498</v>
      </c>
      <c r="I13" s="28" t="s">
        <v>44</v>
      </c>
      <c r="J13" s="28">
        <v>1.15</v>
      </c>
      <c r="K13" s="28" t="s">
        <v>564</v>
      </c>
      <c r="L13" s="32"/>
      <c r="M13" s="32"/>
      <c r="N13" s="28"/>
      <c r="O13" s="28"/>
      <c r="P13" s="28">
        <v>0</v>
      </c>
      <c r="Q13" s="28"/>
      <c r="R13" s="28"/>
      <c r="S13" s="28"/>
      <c r="T13" s="28"/>
      <c r="U13" s="28"/>
      <c r="V13" s="28">
        <v>24.8</v>
      </c>
      <c r="W13" s="28" t="s">
        <v>565</v>
      </c>
      <c r="X13" s="32"/>
      <c r="Y13" s="32"/>
      <c r="Z13" s="32"/>
      <c r="AA13" s="32"/>
      <c r="AB13" s="28">
        <v>1</v>
      </c>
      <c r="AC13" s="28" t="s">
        <v>566</v>
      </c>
      <c r="AD13" s="32"/>
      <c r="AE13" s="32"/>
      <c r="AF13" s="32"/>
      <c r="AG13" s="32"/>
      <c r="AH13" s="36">
        <v>26.95</v>
      </c>
      <c r="AI13" s="37"/>
      <c r="AJ13" s="37">
        <v>26.95</v>
      </c>
      <c r="AK13" s="29"/>
      <c r="AL13" s="28" t="s">
        <v>95</v>
      </c>
      <c r="AM13" s="28" t="s">
        <v>76</v>
      </c>
      <c r="AN13" s="38"/>
    </row>
    <row r="14" ht="108" spans="1:40">
      <c r="A14" s="28">
        <v>13</v>
      </c>
      <c r="B14" s="28">
        <v>20213141027</v>
      </c>
      <c r="C14" s="28" t="s">
        <v>496</v>
      </c>
      <c r="D14" s="28" t="s">
        <v>140</v>
      </c>
      <c r="E14" s="28" t="s">
        <v>567</v>
      </c>
      <c r="F14" s="28">
        <v>19866220448</v>
      </c>
      <c r="G14" s="28" t="s">
        <v>568</v>
      </c>
      <c r="H14" s="28" t="s">
        <v>498</v>
      </c>
      <c r="I14" s="28" t="s">
        <v>44</v>
      </c>
      <c r="J14" s="28">
        <v>0.5</v>
      </c>
      <c r="K14" s="28" t="s">
        <v>569</v>
      </c>
      <c r="L14" s="32">
        <v>0.5</v>
      </c>
      <c r="M14" s="32" t="s">
        <v>569</v>
      </c>
      <c r="N14" s="28">
        <v>0.5</v>
      </c>
      <c r="O14" s="28" t="s">
        <v>569</v>
      </c>
      <c r="P14" s="28">
        <v>0</v>
      </c>
      <c r="Q14" s="28" t="s">
        <v>146</v>
      </c>
      <c r="R14" s="28">
        <v>0</v>
      </c>
      <c r="S14" s="28" t="s">
        <v>146</v>
      </c>
      <c r="T14" s="28"/>
      <c r="U14" s="28"/>
      <c r="V14" s="28">
        <v>23.2</v>
      </c>
      <c r="W14" s="28" t="s">
        <v>570</v>
      </c>
      <c r="X14" s="32">
        <v>23.2</v>
      </c>
      <c r="Y14" s="32" t="s">
        <v>570</v>
      </c>
      <c r="Z14" s="32">
        <v>23.2</v>
      </c>
      <c r="AA14" s="32" t="s">
        <v>570</v>
      </c>
      <c r="AB14" s="28">
        <v>0.6</v>
      </c>
      <c r="AC14" s="28" t="s">
        <v>571</v>
      </c>
      <c r="AD14" s="32">
        <v>0.6</v>
      </c>
      <c r="AE14" s="32" t="s">
        <v>572</v>
      </c>
      <c r="AF14" s="32">
        <v>0.6</v>
      </c>
      <c r="AG14" s="32" t="s">
        <v>572</v>
      </c>
      <c r="AH14" s="36">
        <v>24.3</v>
      </c>
      <c r="AI14" s="37">
        <f t="shared" ref="AI14:AI17" si="2">L14+R14+X14+AD14</f>
        <v>24.3</v>
      </c>
      <c r="AJ14" s="37">
        <f t="shared" ref="AJ14:AJ22" si="3">N14+Z14+AF14</f>
        <v>24.3</v>
      </c>
      <c r="AK14" s="29"/>
      <c r="AL14" s="28" t="s">
        <v>200</v>
      </c>
      <c r="AM14" s="28" t="s">
        <v>94</v>
      </c>
      <c r="AN14" s="38"/>
    </row>
    <row r="15" ht="94.5" spans="1:40">
      <c r="A15" s="28">
        <v>14</v>
      </c>
      <c r="B15" s="28">
        <v>20213141035</v>
      </c>
      <c r="C15" s="28" t="s">
        <v>496</v>
      </c>
      <c r="D15" s="28" t="s">
        <v>140</v>
      </c>
      <c r="E15" s="28" t="s">
        <v>573</v>
      </c>
      <c r="F15" s="28">
        <v>15219732173</v>
      </c>
      <c r="G15" s="28" t="s">
        <v>574</v>
      </c>
      <c r="H15" s="28" t="s">
        <v>498</v>
      </c>
      <c r="I15" s="28" t="s">
        <v>44</v>
      </c>
      <c r="J15" s="28">
        <v>1.35</v>
      </c>
      <c r="K15" s="28" t="s">
        <v>575</v>
      </c>
      <c r="L15" s="32">
        <v>1.35</v>
      </c>
      <c r="M15" s="32" t="s">
        <v>575</v>
      </c>
      <c r="N15" s="28">
        <v>1.35</v>
      </c>
      <c r="O15" s="28" t="s">
        <v>575</v>
      </c>
      <c r="P15" s="28">
        <v>0</v>
      </c>
      <c r="Q15" s="28" t="s">
        <v>146</v>
      </c>
      <c r="R15" s="28">
        <v>0</v>
      </c>
      <c r="S15" s="28" t="s">
        <v>146</v>
      </c>
      <c r="T15" s="28"/>
      <c r="U15" s="28"/>
      <c r="V15" s="28">
        <v>18.2</v>
      </c>
      <c r="W15" s="28" t="s">
        <v>576</v>
      </c>
      <c r="X15" s="32">
        <v>18.2</v>
      </c>
      <c r="Y15" s="32" t="s">
        <v>576</v>
      </c>
      <c r="Z15" s="32">
        <v>18.2</v>
      </c>
      <c r="AA15" s="32" t="s">
        <v>576</v>
      </c>
      <c r="AB15" s="28">
        <v>1</v>
      </c>
      <c r="AC15" s="28" t="s">
        <v>577</v>
      </c>
      <c r="AD15" s="32">
        <v>1</v>
      </c>
      <c r="AE15" s="32" t="s">
        <v>577</v>
      </c>
      <c r="AF15" s="32">
        <v>1</v>
      </c>
      <c r="AG15" s="32" t="s">
        <v>577</v>
      </c>
      <c r="AH15" s="36">
        <v>20.55</v>
      </c>
      <c r="AI15" s="37">
        <f t="shared" si="2"/>
        <v>20.55</v>
      </c>
      <c r="AJ15" s="37">
        <f t="shared" si="3"/>
        <v>20.55</v>
      </c>
      <c r="AK15" s="29"/>
      <c r="AL15" s="28" t="s">
        <v>200</v>
      </c>
      <c r="AM15" s="28" t="s">
        <v>94</v>
      </c>
      <c r="AN15" s="38"/>
    </row>
    <row r="16" ht="162" spans="1:40">
      <c r="A16" s="28">
        <v>15</v>
      </c>
      <c r="B16" s="28">
        <v>20213141097</v>
      </c>
      <c r="C16" s="28" t="s">
        <v>496</v>
      </c>
      <c r="D16" s="28" t="s">
        <v>154</v>
      </c>
      <c r="E16" s="28" t="s">
        <v>578</v>
      </c>
      <c r="F16" s="28">
        <v>17811561206</v>
      </c>
      <c r="G16" s="28" t="s">
        <v>574</v>
      </c>
      <c r="H16" s="28" t="s">
        <v>498</v>
      </c>
      <c r="I16" s="28" t="s">
        <v>44</v>
      </c>
      <c r="J16" s="28">
        <v>4.4</v>
      </c>
      <c r="K16" s="28" t="s">
        <v>579</v>
      </c>
      <c r="L16" s="32">
        <v>4.2</v>
      </c>
      <c r="M16" s="32" t="s">
        <v>580</v>
      </c>
      <c r="N16" s="28">
        <v>4.2</v>
      </c>
      <c r="O16" s="28" t="s">
        <v>581</v>
      </c>
      <c r="P16" s="28">
        <v>0</v>
      </c>
      <c r="Q16" s="28" t="s">
        <v>146</v>
      </c>
      <c r="R16" s="28">
        <v>0</v>
      </c>
      <c r="S16" s="28">
        <v>0</v>
      </c>
      <c r="T16" s="28">
        <v>0</v>
      </c>
      <c r="U16" s="28">
        <v>0</v>
      </c>
      <c r="V16" s="28">
        <v>12</v>
      </c>
      <c r="W16" s="28" t="s">
        <v>582</v>
      </c>
      <c r="X16" s="32">
        <v>12</v>
      </c>
      <c r="Y16" s="32" t="s">
        <v>582</v>
      </c>
      <c r="Z16" s="32">
        <v>12</v>
      </c>
      <c r="AA16" s="32" t="s">
        <v>582</v>
      </c>
      <c r="AB16" s="28">
        <v>2.7</v>
      </c>
      <c r="AC16" s="28" t="s">
        <v>583</v>
      </c>
      <c r="AD16" s="32">
        <v>2.7</v>
      </c>
      <c r="AE16" s="32" t="s">
        <v>583</v>
      </c>
      <c r="AF16" s="32">
        <v>2.7</v>
      </c>
      <c r="AG16" s="32" t="s">
        <v>583</v>
      </c>
      <c r="AH16" s="36">
        <f>J16+V16+AB16</f>
        <v>19.1</v>
      </c>
      <c r="AI16" s="37">
        <f>L16+P16+X16+AD16</f>
        <v>18.9</v>
      </c>
      <c r="AJ16" s="37">
        <f t="shared" si="3"/>
        <v>18.9</v>
      </c>
      <c r="AK16" s="29"/>
      <c r="AL16" s="28" t="s">
        <v>50</v>
      </c>
      <c r="AM16" s="28" t="s">
        <v>49</v>
      </c>
      <c r="AN16" s="38"/>
    </row>
    <row r="17" ht="270" spans="1:40">
      <c r="A17" s="28">
        <v>16</v>
      </c>
      <c r="B17" s="28">
        <v>20213141056</v>
      </c>
      <c r="C17" s="28" t="s">
        <v>496</v>
      </c>
      <c r="D17" s="28" t="s">
        <v>140</v>
      </c>
      <c r="E17" s="28" t="s">
        <v>200</v>
      </c>
      <c r="F17" s="28">
        <v>13531403032</v>
      </c>
      <c r="G17" s="28" t="s">
        <v>101</v>
      </c>
      <c r="H17" s="28" t="s">
        <v>498</v>
      </c>
      <c r="I17" s="28" t="s">
        <v>44</v>
      </c>
      <c r="J17" s="28">
        <v>5.35</v>
      </c>
      <c r="K17" s="28" t="s">
        <v>584</v>
      </c>
      <c r="L17" s="32">
        <v>4.95</v>
      </c>
      <c r="M17" s="32" t="s">
        <v>585</v>
      </c>
      <c r="N17" s="28">
        <v>5.15</v>
      </c>
      <c r="O17" s="28" t="s">
        <v>586</v>
      </c>
      <c r="P17" s="28">
        <v>0</v>
      </c>
      <c r="Q17" s="28" t="s">
        <v>146</v>
      </c>
      <c r="R17" s="28">
        <v>0</v>
      </c>
      <c r="S17" s="28" t="s">
        <v>146</v>
      </c>
      <c r="T17" s="28"/>
      <c r="U17" s="28"/>
      <c r="V17" s="28">
        <v>8.4</v>
      </c>
      <c r="W17" s="28" t="s">
        <v>587</v>
      </c>
      <c r="X17" s="32">
        <v>8.7</v>
      </c>
      <c r="Y17" s="32" t="s">
        <v>588</v>
      </c>
      <c r="Z17" s="32">
        <v>8</v>
      </c>
      <c r="AA17" s="32" t="s">
        <v>588</v>
      </c>
      <c r="AB17" s="28">
        <v>4.6</v>
      </c>
      <c r="AC17" s="28" t="s">
        <v>589</v>
      </c>
      <c r="AD17" s="32">
        <v>4.6</v>
      </c>
      <c r="AE17" s="32" t="s">
        <v>589</v>
      </c>
      <c r="AF17" s="32">
        <v>4.4</v>
      </c>
      <c r="AG17" s="32" t="s">
        <v>590</v>
      </c>
      <c r="AH17" s="36">
        <v>18.35</v>
      </c>
      <c r="AI17" s="37">
        <f t="shared" si="2"/>
        <v>18.25</v>
      </c>
      <c r="AJ17" s="37">
        <f t="shared" si="3"/>
        <v>17.55</v>
      </c>
      <c r="AK17" s="29" t="s">
        <v>591</v>
      </c>
      <c r="AL17" s="28" t="s">
        <v>200</v>
      </c>
      <c r="AM17" s="28" t="s">
        <v>94</v>
      </c>
      <c r="AN17" s="38"/>
    </row>
    <row r="18" ht="94.5" spans="1:40">
      <c r="A18" s="28">
        <v>17</v>
      </c>
      <c r="B18" s="28">
        <v>20213164016</v>
      </c>
      <c r="C18" s="28" t="s">
        <v>504</v>
      </c>
      <c r="D18" s="28" t="s">
        <v>40</v>
      </c>
      <c r="E18" s="28" t="s">
        <v>592</v>
      </c>
      <c r="F18" s="28">
        <v>13307523191</v>
      </c>
      <c r="G18" s="28" t="s">
        <v>419</v>
      </c>
      <c r="H18" s="28" t="s">
        <v>498</v>
      </c>
      <c r="I18" s="28" t="s">
        <v>44</v>
      </c>
      <c r="J18" s="28">
        <v>1.05</v>
      </c>
      <c r="K18" s="28" t="s">
        <v>593</v>
      </c>
      <c r="L18" s="32">
        <v>0.65</v>
      </c>
      <c r="M18" s="32" t="s">
        <v>594</v>
      </c>
      <c r="N18" s="28">
        <v>1.05</v>
      </c>
      <c r="O18" s="28" t="s">
        <v>595</v>
      </c>
      <c r="P18" s="28"/>
      <c r="Q18" s="28"/>
      <c r="R18" s="28"/>
      <c r="S18" s="28"/>
      <c r="T18" s="28"/>
      <c r="U18" s="28"/>
      <c r="V18" s="28">
        <v>15.4</v>
      </c>
      <c r="W18" s="28" t="s">
        <v>596</v>
      </c>
      <c r="X18" s="32">
        <v>15.8</v>
      </c>
      <c r="Y18" s="32" t="s">
        <v>597</v>
      </c>
      <c r="Z18" s="32">
        <v>15.4</v>
      </c>
      <c r="AA18" s="32" t="s">
        <v>596</v>
      </c>
      <c r="AB18" s="28">
        <v>0.7</v>
      </c>
      <c r="AC18" s="28" t="s">
        <v>598</v>
      </c>
      <c r="AD18" s="32">
        <v>0.6</v>
      </c>
      <c r="AE18" s="32" t="s">
        <v>599</v>
      </c>
      <c r="AF18" s="32">
        <v>0.6</v>
      </c>
      <c r="AG18" s="32" t="s">
        <v>599</v>
      </c>
      <c r="AH18" s="36">
        <f>AB18+V18+J18</f>
        <v>17.15</v>
      </c>
      <c r="AI18" s="37">
        <f>L18+X18+AF18</f>
        <v>17.05</v>
      </c>
      <c r="AJ18" s="37">
        <f t="shared" si="3"/>
        <v>17.05</v>
      </c>
      <c r="AK18" s="29"/>
      <c r="AL18" s="28" t="s">
        <v>562</v>
      </c>
      <c r="AM18" s="28" t="s">
        <v>50</v>
      </c>
      <c r="AN18" s="38"/>
    </row>
    <row r="19" ht="81" spans="1:40">
      <c r="A19" s="28">
        <v>18</v>
      </c>
      <c r="B19" s="28">
        <v>20213141039</v>
      </c>
      <c r="C19" s="28" t="s">
        <v>496</v>
      </c>
      <c r="D19" s="28" t="s">
        <v>140</v>
      </c>
      <c r="E19" s="28" t="s">
        <v>600</v>
      </c>
      <c r="F19" s="28">
        <v>13196815698</v>
      </c>
      <c r="G19" s="28" t="s">
        <v>142</v>
      </c>
      <c r="H19" s="28" t="s">
        <v>498</v>
      </c>
      <c r="I19" s="28" t="s">
        <v>44</v>
      </c>
      <c r="J19" s="28">
        <v>1.7</v>
      </c>
      <c r="K19" s="28" t="s">
        <v>601</v>
      </c>
      <c r="L19" s="32">
        <v>1.5</v>
      </c>
      <c r="M19" s="32" t="s">
        <v>602</v>
      </c>
      <c r="N19" s="28">
        <v>1.5</v>
      </c>
      <c r="O19" s="28" t="s">
        <v>602</v>
      </c>
      <c r="P19" s="28">
        <v>0</v>
      </c>
      <c r="Q19" s="28" t="s">
        <v>146</v>
      </c>
      <c r="R19" s="28">
        <v>0</v>
      </c>
      <c r="S19" s="28" t="s">
        <v>146</v>
      </c>
      <c r="T19" s="28"/>
      <c r="U19" s="28"/>
      <c r="V19" s="28">
        <v>14.2</v>
      </c>
      <c r="W19" s="28" t="s">
        <v>603</v>
      </c>
      <c r="X19" s="32">
        <v>14.4</v>
      </c>
      <c r="Y19" s="32" t="s">
        <v>604</v>
      </c>
      <c r="Z19" s="32">
        <v>14.4</v>
      </c>
      <c r="AA19" s="32" t="s">
        <v>604</v>
      </c>
      <c r="AB19" s="28">
        <v>0.8</v>
      </c>
      <c r="AC19" s="28" t="s">
        <v>605</v>
      </c>
      <c r="AD19" s="32">
        <v>0.8</v>
      </c>
      <c r="AE19" s="32" t="s">
        <v>605</v>
      </c>
      <c r="AF19" s="32">
        <v>0.8</v>
      </c>
      <c r="AG19" s="32" t="s">
        <v>605</v>
      </c>
      <c r="AH19" s="36">
        <v>16.7</v>
      </c>
      <c r="AI19" s="37">
        <f t="shared" ref="AI19:AI22" si="4">L19+R19+X19+AD19</f>
        <v>16.7</v>
      </c>
      <c r="AJ19" s="37">
        <f t="shared" si="3"/>
        <v>16.7</v>
      </c>
      <c r="AK19" s="29"/>
      <c r="AL19" s="28" t="s">
        <v>200</v>
      </c>
      <c r="AM19" s="28" t="s">
        <v>94</v>
      </c>
      <c r="AN19" s="38"/>
    </row>
    <row r="20" ht="229.5" spans="1:40">
      <c r="A20" s="28">
        <v>19</v>
      </c>
      <c r="B20" s="28">
        <v>20213141053</v>
      </c>
      <c r="C20" s="28" t="s">
        <v>496</v>
      </c>
      <c r="D20" s="28" t="s">
        <v>108</v>
      </c>
      <c r="E20" s="28" t="s">
        <v>606</v>
      </c>
      <c r="F20" s="28">
        <v>18225287996</v>
      </c>
      <c r="G20" s="28" t="s">
        <v>607</v>
      </c>
      <c r="H20" s="28" t="s">
        <v>498</v>
      </c>
      <c r="I20" s="28" t="s">
        <v>44</v>
      </c>
      <c r="J20" s="28">
        <v>10</v>
      </c>
      <c r="K20" s="28" t="s">
        <v>608</v>
      </c>
      <c r="L20" s="32">
        <v>10</v>
      </c>
      <c r="M20" s="32" t="s">
        <v>608</v>
      </c>
      <c r="N20" s="28">
        <v>10</v>
      </c>
      <c r="O20" s="28" t="s">
        <v>608</v>
      </c>
      <c r="P20" s="28">
        <v>0</v>
      </c>
      <c r="Q20" s="28" t="s">
        <v>146</v>
      </c>
      <c r="R20" s="28">
        <v>0</v>
      </c>
      <c r="S20" s="28" t="s">
        <v>146</v>
      </c>
      <c r="T20" s="28">
        <v>0</v>
      </c>
      <c r="U20" s="28" t="s">
        <v>146</v>
      </c>
      <c r="V20" s="28">
        <v>5.4</v>
      </c>
      <c r="W20" s="28" t="s">
        <v>609</v>
      </c>
      <c r="X20" s="32">
        <v>5.4</v>
      </c>
      <c r="Y20" s="32" t="s">
        <v>609</v>
      </c>
      <c r="Z20" s="32">
        <v>5.4</v>
      </c>
      <c r="AA20" s="32" t="s">
        <v>609</v>
      </c>
      <c r="AB20" s="28">
        <v>1.2</v>
      </c>
      <c r="AC20" s="28" t="s">
        <v>610</v>
      </c>
      <c r="AD20" s="32">
        <v>1.2</v>
      </c>
      <c r="AE20" s="32" t="s">
        <v>610</v>
      </c>
      <c r="AF20" s="32">
        <v>1.2</v>
      </c>
      <c r="AG20" s="32" t="s">
        <v>610</v>
      </c>
      <c r="AH20" s="36">
        <v>16.6</v>
      </c>
      <c r="AI20" s="37">
        <v>16.6</v>
      </c>
      <c r="AJ20" s="37">
        <f t="shared" si="3"/>
        <v>16.6</v>
      </c>
      <c r="AK20" s="29"/>
      <c r="AL20" s="28" t="s">
        <v>474</v>
      </c>
      <c r="AM20" s="28" t="s">
        <v>475</v>
      </c>
      <c r="AN20" s="38"/>
    </row>
    <row r="21" ht="94.5" spans="1:40">
      <c r="A21" s="28">
        <v>20</v>
      </c>
      <c r="B21" s="28">
        <v>20213163191</v>
      </c>
      <c r="C21" s="28" t="s">
        <v>611</v>
      </c>
      <c r="D21" s="28" t="s">
        <v>612</v>
      </c>
      <c r="E21" s="28" t="s">
        <v>613</v>
      </c>
      <c r="F21" s="28" t="s">
        <v>614</v>
      </c>
      <c r="G21" s="28" t="s">
        <v>243</v>
      </c>
      <c r="H21" s="28" t="s">
        <v>498</v>
      </c>
      <c r="I21" s="28" t="s">
        <v>44</v>
      </c>
      <c r="J21" s="28">
        <v>7.45</v>
      </c>
      <c r="K21" s="28" t="s">
        <v>615</v>
      </c>
      <c r="L21" s="32">
        <f>J21</f>
        <v>7.45</v>
      </c>
      <c r="M21" s="32" t="s">
        <v>615</v>
      </c>
      <c r="N21" s="28">
        <f>L21</f>
        <v>7.45</v>
      </c>
      <c r="O21" s="28" t="s">
        <v>616</v>
      </c>
      <c r="P21" s="28">
        <v>0</v>
      </c>
      <c r="Q21" s="28" t="s">
        <v>245</v>
      </c>
      <c r="R21" s="28">
        <f>R22</f>
        <v>0</v>
      </c>
      <c r="S21" s="28"/>
      <c r="T21" s="28"/>
      <c r="U21" s="28"/>
      <c r="V21" s="28">
        <v>7.4</v>
      </c>
      <c r="W21" s="34" t="s">
        <v>617</v>
      </c>
      <c r="X21" s="32">
        <f>V21</f>
        <v>7.4</v>
      </c>
      <c r="Y21" s="34" t="s">
        <v>617</v>
      </c>
      <c r="Z21" s="32">
        <f>X21</f>
        <v>7.4</v>
      </c>
      <c r="AA21" s="34" t="s">
        <v>617</v>
      </c>
      <c r="AB21" s="28">
        <v>1.4</v>
      </c>
      <c r="AC21" s="28" t="s">
        <v>618</v>
      </c>
      <c r="AD21" s="32">
        <f>AB21</f>
        <v>1.4</v>
      </c>
      <c r="AE21" s="32"/>
      <c r="AF21" s="32">
        <v>1.4</v>
      </c>
      <c r="AG21" s="32"/>
      <c r="AH21" s="36">
        <f>J21+P21+V21+AB21</f>
        <v>16.25</v>
      </c>
      <c r="AI21" s="37">
        <f t="shared" si="4"/>
        <v>16.25</v>
      </c>
      <c r="AJ21" s="37">
        <f t="shared" si="3"/>
        <v>16.25</v>
      </c>
      <c r="AK21" s="29"/>
      <c r="AL21" s="28" t="s">
        <v>59</v>
      </c>
      <c r="AM21" s="28" t="s">
        <v>248</v>
      </c>
      <c r="AN21" s="38"/>
    </row>
    <row r="22" ht="148.5" spans="1:40">
      <c r="A22" s="28">
        <v>21</v>
      </c>
      <c r="B22" s="28">
        <v>20213141008</v>
      </c>
      <c r="C22" s="28" t="s">
        <v>496</v>
      </c>
      <c r="D22" s="28" t="s">
        <v>140</v>
      </c>
      <c r="E22" s="28" t="s">
        <v>619</v>
      </c>
      <c r="F22" s="28">
        <v>13415176599</v>
      </c>
      <c r="G22" s="28" t="s">
        <v>557</v>
      </c>
      <c r="H22" s="28" t="s">
        <v>498</v>
      </c>
      <c r="I22" s="28" t="s">
        <v>44</v>
      </c>
      <c r="J22" s="28">
        <v>6.55</v>
      </c>
      <c r="K22" s="28" t="s">
        <v>620</v>
      </c>
      <c r="L22" s="32">
        <v>6.35</v>
      </c>
      <c r="M22" s="32" t="s">
        <v>621</v>
      </c>
      <c r="N22" s="28">
        <v>6.35</v>
      </c>
      <c r="O22" s="28" t="s">
        <v>621</v>
      </c>
      <c r="P22" s="28">
        <v>0</v>
      </c>
      <c r="Q22" s="28" t="s">
        <v>146</v>
      </c>
      <c r="R22" s="28">
        <v>0</v>
      </c>
      <c r="S22" s="28" t="s">
        <v>146</v>
      </c>
      <c r="T22" s="28"/>
      <c r="U22" s="28"/>
      <c r="V22" s="28">
        <v>8.2</v>
      </c>
      <c r="W22" s="28" t="s">
        <v>622</v>
      </c>
      <c r="X22" s="32">
        <v>8.2</v>
      </c>
      <c r="Y22" s="32" t="s">
        <v>622</v>
      </c>
      <c r="Z22" s="32">
        <v>8.2</v>
      </c>
      <c r="AA22" s="32" t="s">
        <v>622</v>
      </c>
      <c r="AB22" s="28">
        <v>3.2</v>
      </c>
      <c r="AC22" s="28" t="s">
        <v>623</v>
      </c>
      <c r="AD22" s="32">
        <v>3.2</v>
      </c>
      <c r="AE22" s="32" t="s">
        <v>623</v>
      </c>
      <c r="AF22" s="32">
        <v>1.7</v>
      </c>
      <c r="AG22" s="32" t="s">
        <v>624</v>
      </c>
      <c r="AH22" s="36">
        <v>17.95</v>
      </c>
      <c r="AI22" s="37">
        <f t="shared" si="4"/>
        <v>17.75</v>
      </c>
      <c r="AJ22" s="37">
        <f t="shared" si="3"/>
        <v>16.25</v>
      </c>
      <c r="AK22" s="29" t="s">
        <v>625</v>
      </c>
      <c r="AL22" s="28" t="s">
        <v>200</v>
      </c>
      <c r="AM22" s="28" t="s">
        <v>94</v>
      </c>
      <c r="AN22" s="38"/>
    </row>
    <row r="23" ht="229.5" spans="1:40">
      <c r="A23" s="28">
        <v>22</v>
      </c>
      <c r="B23" s="28">
        <v>20213164068</v>
      </c>
      <c r="C23" s="28" t="s">
        <v>555</v>
      </c>
      <c r="D23" s="28" t="s">
        <v>68</v>
      </c>
      <c r="E23" s="28" t="s">
        <v>626</v>
      </c>
      <c r="F23" s="28">
        <v>14778056497</v>
      </c>
      <c r="G23" s="28" t="s">
        <v>183</v>
      </c>
      <c r="H23" s="28" t="s">
        <v>498</v>
      </c>
      <c r="I23" s="28" t="s">
        <v>44</v>
      </c>
      <c r="J23" s="28">
        <v>7.65</v>
      </c>
      <c r="K23" s="28" t="s">
        <v>627</v>
      </c>
      <c r="L23" s="32" t="s">
        <v>628</v>
      </c>
      <c r="M23" s="32">
        <v>7.35</v>
      </c>
      <c r="N23" s="28"/>
      <c r="O23" s="28"/>
      <c r="P23" s="28">
        <v>0</v>
      </c>
      <c r="Q23" s="28" t="s">
        <v>146</v>
      </c>
      <c r="R23" s="28"/>
      <c r="S23" s="28"/>
      <c r="T23" s="28"/>
      <c r="U23" s="28"/>
      <c r="V23" s="28">
        <v>4.6</v>
      </c>
      <c r="W23" s="28" t="s">
        <v>629</v>
      </c>
      <c r="X23" s="32"/>
      <c r="Y23" s="32"/>
      <c r="Z23" s="32"/>
      <c r="AA23" s="32"/>
      <c r="AB23" s="28">
        <v>3.4</v>
      </c>
      <c r="AC23" s="28" t="s">
        <v>630</v>
      </c>
      <c r="AD23" s="32" t="s">
        <v>631</v>
      </c>
      <c r="AE23" s="32">
        <v>3.2</v>
      </c>
      <c r="AF23" s="32"/>
      <c r="AG23" s="32"/>
      <c r="AH23" s="36">
        <v>15.65</v>
      </c>
      <c r="AI23" s="37">
        <v>15.15</v>
      </c>
      <c r="AJ23" s="37">
        <v>15.15</v>
      </c>
      <c r="AK23" s="29"/>
      <c r="AL23" s="28" t="s">
        <v>95</v>
      </c>
      <c r="AM23" s="28" t="s">
        <v>76</v>
      </c>
      <c r="AN23" s="38"/>
    </row>
    <row r="24" ht="149.25" spans="1:40">
      <c r="A24" s="28">
        <v>23</v>
      </c>
      <c r="B24" s="28">
        <v>20213164042</v>
      </c>
      <c r="C24" s="28" t="s">
        <v>555</v>
      </c>
      <c r="D24" s="28" t="s">
        <v>68</v>
      </c>
      <c r="E24" s="28" t="s">
        <v>632</v>
      </c>
      <c r="F24" s="28">
        <v>18923648017</v>
      </c>
      <c r="G24" s="28" t="s">
        <v>266</v>
      </c>
      <c r="H24" s="28" t="s">
        <v>498</v>
      </c>
      <c r="I24" s="28" t="s">
        <v>44</v>
      </c>
      <c r="J24" s="28">
        <v>4.55</v>
      </c>
      <c r="K24" s="28" t="s">
        <v>633</v>
      </c>
      <c r="L24" s="32" t="s">
        <v>634</v>
      </c>
      <c r="M24" s="32">
        <v>3.75</v>
      </c>
      <c r="N24" s="28"/>
      <c r="O24" s="28"/>
      <c r="P24" s="28">
        <v>0</v>
      </c>
      <c r="Q24" s="28"/>
      <c r="R24" s="28"/>
      <c r="S24" s="28"/>
      <c r="T24" s="28"/>
      <c r="U24" s="28"/>
      <c r="V24" s="28">
        <v>9</v>
      </c>
      <c r="W24" s="28" t="s">
        <v>635</v>
      </c>
      <c r="X24" s="32"/>
      <c r="Y24" s="32"/>
      <c r="Z24" s="32"/>
      <c r="AA24" s="32"/>
      <c r="AB24" s="28">
        <v>2.2</v>
      </c>
      <c r="AC24" s="28" t="s">
        <v>636</v>
      </c>
      <c r="AD24" s="32"/>
      <c r="AE24" s="32"/>
      <c r="AF24" s="32"/>
      <c r="AG24" s="32"/>
      <c r="AH24" s="36">
        <v>15.75</v>
      </c>
      <c r="AI24" s="37">
        <v>14.95</v>
      </c>
      <c r="AJ24" s="37">
        <v>14.95</v>
      </c>
      <c r="AK24" s="29"/>
      <c r="AL24" s="28" t="s">
        <v>95</v>
      </c>
      <c r="AM24" s="28" t="s">
        <v>76</v>
      </c>
      <c r="AN24" s="38"/>
    </row>
    <row r="25" ht="162" spans="1:40">
      <c r="A25" s="28">
        <v>24</v>
      </c>
      <c r="B25" s="28">
        <v>20213164079</v>
      </c>
      <c r="C25" s="28" t="s">
        <v>504</v>
      </c>
      <c r="D25" s="28" t="s">
        <v>612</v>
      </c>
      <c r="E25" s="28" t="s">
        <v>637</v>
      </c>
      <c r="F25" s="28" t="s">
        <v>638</v>
      </c>
      <c r="G25" s="28" t="s">
        <v>639</v>
      </c>
      <c r="H25" s="28" t="s">
        <v>498</v>
      </c>
      <c r="I25" s="28" t="s">
        <v>44</v>
      </c>
      <c r="J25" s="28">
        <v>4.65</v>
      </c>
      <c r="K25" s="28" t="s">
        <v>640</v>
      </c>
      <c r="L25" s="32">
        <f>J25</f>
        <v>4.65</v>
      </c>
      <c r="M25" s="32" t="s">
        <v>640</v>
      </c>
      <c r="N25" s="28">
        <f>L25</f>
        <v>4.65</v>
      </c>
      <c r="O25" s="28" t="s">
        <v>640</v>
      </c>
      <c r="P25" s="28">
        <v>0</v>
      </c>
      <c r="Q25" s="28" t="s">
        <v>245</v>
      </c>
      <c r="R25" s="28">
        <f>R26</f>
        <v>0</v>
      </c>
      <c r="S25" s="28"/>
      <c r="T25" s="28"/>
      <c r="U25" s="28"/>
      <c r="V25" s="28">
        <v>8.8</v>
      </c>
      <c r="W25" s="28" t="s">
        <v>641</v>
      </c>
      <c r="X25" s="32">
        <f>V25</f>
        <v>8.8</v>
      </c>
      <c r="Y25" s="32" t="s">
        <v>641</v>
      </c>
      <c r="Z25" s="32">
        <f>X25</f>
        <v>8.8</v>
      </c>
      <c r="AA25" s="32" t="s">
        <v>641</v>
      </c>
      <c r="AB25" s="28">
        <v>1.2</v>
      </c>
      <c r="AC25" s="28" t="s">
        <v>642</v>
      </c>
      <c r="AD25" s="32">
        <f>AB25</f>
        <v>1.2</v>
      </c>
      <c r="AE25" s="32"/>
      <c r="AF25" s="32">
        <v>1.2</v>
      </c>
      <c r="AG25" s="32"/>
      <c r="AH25" s="36">
        <f>J25+P25+V25+AB25</f>
        <v>14.65</v>
      </c>
      <c r="AI25" s="37">
        <f t="shared" ref="AI25:AI29" si="5">L25+R25+X25+AD25</f>
        <v>14.65</v>
      </c>
      <c r="AJ25" s="37">
        <f t="shared" ref="AJ25:AJ44" si="6">N25+Z25+AF25</f>
        <v>14.65</v>
      </c>
      <c r="AK25" s="29"/>
      <c r="AL25" s="28" t="s">
        <v>59</v>
      </c>
      <c r="AM25" s="28" t="s">
        <v>248</v>
      </c>
      <c r="AN25" s="38"/>
    </row>
    <row r="26" ht="175.5" spans="1:40">
      <c r="A26" s="28">
        <v>25</v>
      </c>
      <c r="B26" s="28">
        <v>20213141092</v>
      </c>
      <c r="C26" s="28" t="s">
        <v>496</v>
      </c>
      <c r="D26" s="28" t="s">
        <v>68</v>
      </c>
      <c r="E26" s="28" t="s">
        <v>643</v>
      </c>
      <c r="F26" s="28">
        <v>13425319711</v>
      </c>
      <c r="G26" s="28" t="s">
        <v>321</v>
      </c>
      <c r="H26" s="28" t="s">
        <v>498</v>
      </c>
      <c r="I26" s="28" t="s">
        <v>44</v>
      </c>
      <c r="J26" s="28">
        <v>4.1</v>
      </c>
      <c r="K26" s="28" t="s">
        <v>644</v>
      </c>
      <c r="L26" s="32" t="s">
        <v>645</v>
      </c>
      <c r="M26" s="32">
        <v>3.9</v>
      </c>
      <c r="N26" s="28" t="s">
        <v>645</v>
      </c>
      <c r="O26" s="28">
        <v>3.9</v>
      </c>
      <c r="P26" s="28">
        <v>0</v>
      </c>
      <c r="Q26" s="28"/>
      <c r="R26" s="28"/>
      <c r="S26" s="28"/>
      <c r="T26" s="28"/>
      <c r="U26" s="28"/>
      <c r="V26" s="28">
        <v>9.6</v>
      </c>
      <c r="W26" s="28" t="s">
        <v>646</v>
      </c>
      <c r="X26" s="32" t="s">
        <v>647</v>
      </c>
      <c r="Y26" s="32">
        <v>9</v>
      </c>
      <c r="Z26" s="32" t="s">
        <v>647</v>
      </c>
      <c r="AA26" s="32">
        <v>9</v>
      </c>
      <c r="AB26" s="28">
        <v>2.3</v>
      </c>
      <c r="AC26" s="28" t="s">
        <v>648</v>
      </c>
      <c r="AD26" s="32" t="s">
        <v>649</v>
      </c>
      <c r="AE26" s="32">
        <v>1.4</v>
      </c>
      <c r="AF26" s="32" t="s">
        <v>649</v>
      </c>
      <c r="AG26" s="32">
        <v>1.4</v>
      </c>
      <c r="AH26" s="36">
        <v>16.2</v>
      </c>
      <c r="AI26" s="37">
        <v>14.3</v>
      </c>
      <c r="AJ26" s="37">
        <v>14.3</v>
      </c>
      <c r="AK26" s="29"/>
      <c r="AL26" s="28" t="s">
        <v>95</v>
      </c>
      <c r="AM26" s="28" t="s">
        <v>76</v>
      </c>
      <c r="AN26" s="38"/>
    </row>
    <row r="27" ht="148.5" spans="1:40">
      <c r="A27" s="28">
        <v>26</v>
      </c>
      <c r="B27" s="28">
        <v>20213164031</v>
      </c>
      <c r="C27" s="28" t="s">
        <v>555</v>
      </c>
      <c r="D27" s="28" t="s">
        <v>140</v>
      </c>
      <c r="E27" s="28" t="s">
        <v>650</v>
      </c>
      <c r="F27" s="28">
        <v>18124803812</v>
      </c>
      <c r="G27" s="28" t="s">
        <v>183</v>
      </c>
      <c r="H27" s="28" t="s">
        <v>498</v>
      </c>
      <c r="I27" s="28" t="s">
        <v>44</v>
      </c>
      <c r="J27" s="28">
        <v>3.9</v>
      </c>
      <c r="K27" s="28" t="s">
        <v>651</v>
      </c>
      <c r="L27" s="32">
        <v>3.5</v>
      </c>
      <c r="M27" s="32" t="s">
        <v>652</v>
      </c>
      <c r="N27" s="28">
        <v>3.5</v>
      </c>
      <c r="O27" s="28" t="s">
        <v>652</v>
      </c>
      <c r="P27" s="28">
        <v>0</v>
      </c>
      <c r="Q27" s="28" t="s">
        <v>146</v>
      </c>
      <c r="R27" s="28">
        <v>0</v>
      </c>
      <c r="S27" s="28" t="s">
        <v>146</v>
      </c>
      <c r="T27" s="28"/>
      <c r="U27" s="28"/>
      <c r="V27" s="28">
        <v>7.2</v>
      </c>
      <c r="W27" s="28" t="s">
        <v>653</v>
      </c>
      <c r="X27" s="32">
        <v>7.6</v>
      </c>
      <c r="Y27" s="32" t="s">
        <v>654</v>
      </c>
      <c r="Z27" s="32">
        <v>7.4</v>
      </c>
      <c r="AA27" s="32" t="s">
        <v>654</v>
      </c>
      <c r="AB27" s="28">
        <v>3.2</v>
      </c>
      <c r="AC27" s="28" t="s">
        <v>655</v>
      </c>
      <c r="AD27" s="32">
        <v>3.2</v>
      </c>
      <c r="AE27" s="32" t="s">
        <v>655</v>
      </c>
      <c r="AF27" s="32">
        <v>3.2</v>
      </c>
      <c r="AG27" s="32" t="s">
        <v>655</v>
      </c>
      <c r="AH27" s="36">
        <v>14.3</v>
      </c>
      <c r="AI27" s="37">
        <f t="shared" si="5"/>
        <v>14.3</v>
      </c>
      <c r="AJ27" s="37">
        <f t="shared" si="6"/>
        <v>14.1</v>
      </c>
      <c r="AK27" s="29"/>
      <c r="AL27" s="28" t="s">
        <v>200</v>
      </c>
      <c r="AM27" s="28" t="s">
        <v>94</v>
      </c>
      <c r="AN27" s="38"/>
    </row>
    <row r="28" ht="81" spans="1:40">
      <c r="A28" s="28">
        <v>27</v>
      </c>
      <c r="B28" s="28">
        <v>20213164044</v>
      </c>
      <c r="C28" s="28" t="s">
        <v>504</v>
      </c>
      <c r="D28" s="28" t="s">
        <v>140</v>
      </c>
      <c r="E28" s="28" t="s">
        <v>656</v>
      </c>
      <c r="F28" s="28">
        <v>13829650775</v>
      </c>
      <c r="G28" s="28" t="s">
        <v>445</v>
      </c>
      <c r="H28" s="28" t="s">
        <v>498</v>
      </c>
      <c r="I28" s="28" t="s">
        <v>44</v>
      </c>
      <c r="J28" s="28">
        <v>5.55</v>
      </c>
      <c r="K28" s="28" t="s">
        <v>657</v>
      </c>
      <c r="L28" s="32">
        <v>5.35</v>
      </c>
      <c r="M28" s="32" t="s">
        <v>658</v>
      </c>
      <c r="N28" s="28">
        <v>5.35</v>
      </c>
      <c r="O28" s="28" t="s">
        <v>658</v>
      </c>
      <c r="P28" s="28">
        <v>0</v>
      </c>
      <c r="Q28" s="28" t="s">
        <v>146</v>
      </c>
      <c r="R28" s="28">
        <v>0</v>
      </c>
      <c r="S28" s="28" t="s">
        <v>146</v>
      </c>
      <c r="T28" s="28"/>
      <c r="U28" s="28"/>
      <c r="V28" s="28">
        <v>8.4</v>
      </c>
      <c r="W28" s="28" t="s">
        <v>659</v>
      </c>
      <c r="X28" s="32">
        <v>8.6</v>
      </c>
      <c r="Y28" s="32" t="s">
        <v>660</v>
      </c>
      <c r="Z28" s="32">
        <v>8.6</v>
      </c>
      <c r="AA28" s="32" t="s">
        <v>660</v>
      </c>
      <c r="AB28" s="28">
        <v>2.6</v>
      </c>
      <c r="AC28" s="28" t="s">
        <v>661</v>
      </c>
      <c r="AD28" s="32">
        <v>2.6</v>
      </c>
      <c r="AE28" s="32" t="s">
        <v>661</v>
      </c>
      <c r="AF28" s="32"/>
      <c r="AG28" s="32"/>
      <c r="AH28" s="36">
        <v>16.55</v>
      </c>
      <c r="AI28" s="37">
        <f t="shared" si="5"/>
        <v>16.55</v>
      </c>
      <c r="AJ28" s="37">
        <f t="shared" si="6"/>
        <v>13.95</v>
      </c>
      <c r="AK28" s="29"/>
      <c r="AL28" s="28" t="s">
        <v>200</v>
      </c>
      <c r="AM28" s="28" t="s">
        <v>94</v>
      </c>
      <c r="AN28" s="38"/>
    </row>
    <row r="29" ht="405" spans="1:40">
      <c r="A29" s="28">
        <v>28</v>
      </c>
      <c r="B29" s="28">
        <v>20213164019</v>
      </c>
      <c r="C29" s="28" t="s">
        <v>555</v>
      </c>
      <c r="D29" s="28" t="s">
        <v>140</v>
      </c>
      <c r="E29" s="28" t="s">
        <v>662</v>
      </c>
      <c r="F29" s="28">
        <v>13414848934</v>
      </c>
      <c r="G29" s="28" t="s">
        <v>663</v>
      </c>
      <c r="H29" s="28" t="s">
        <v>498</v>
      </c>
      <c r="I29" s="28" t="s">
        <v>44</v>
      </c>
      <c r="J29" s="28">
        <v>3.9</v>
      </c>
      <c r="K29" s="28" t="s">
        <v>664</v>
      </c>
      <c r="L29" s="32">
        <v>4.1</v>
      </c>
      <c r="M29" s="32" t="s">
        <v>665</v>
      </c>
      <c r="N29" s="28">
        <v>3.5</v>
      </c>
      <c r="O29" s="28" t="s">
        <v>664</v>
      </c>
      <c r="P29" s="28">
        <v>0</v>
      </c>
      <c r="Q29" s="28" t="s">
        <v>146</v>
      </c>
      <c r="R29" s="28">
        <v>0</v>
      </c>
      <c r="S29" s="28" t="s">
        <v>146</v>
      </c>
      <c r="T29" s="28"/>
      <c r="U29" s="28"/>
      <c r="V29" s="28">
        <v>10.4</v>
      </c>
      <c r="W29" s="28" t="s">
        <v>666</v>
      </c>
      <c r="X29" s="32">
        <v>9</v>
      </c>
      <c r="Y29" s="32" t="s">
        <v>667</v>
      </c>
      <c r="Z29" s="32">
        <v>8.8</v>
      </c>
      <c r="AA29" s="32" t="s">
        <v>667</v>
      </c>
      <c r="AB29" s="28">
        <v>1.9</v>
      </c>
      <c r="AC29" s="28" t="s">
        <v>668</v>
      </c>
      <c r="AD29" s="32">
        <v>1.7</v>
      </c>
      <c r="AE29" s="32" t="s">
        <v>669</v>
      </c>
      <c r="AF29" s="32">
        <v>1.5</v>
      </c>
      <c r="AG29" s="32" t="s">
        <v>669</v>
      </c>
      <c r="AH29" s="36">
        <v>16.2</v>
      </c>
      <c r="AI29" s="37">
        <f t="shared" si="5"/>
        <v>14.8</v>
      </c>
      <c r="AJ29" s="37">
        <f t="shared" si="6"/>
        <v>13.8</v>
      </c>
      <c r="AK29" s="29" t="s">
        <v>670</v>
      </c>
      <c r="AL29" s="28" t="s">
        <v>200</v>
      </c>
      <c r="AM29" s="28" t="s">
        <v>94</v>
      </c>
      <c r="AN29" s="38"/>
    </row>
    <row r="30" ht="108" spans="1:40">
      <c r="A30" s="28">
        <v>29</v>
      </c>
      <c r="B30" s="28">
        <v>20213164034</v>
      </c>
      <c r="C30" s="28" t="s">
        <v>555</v>
      </c>
      <c r="D30" s="28" t="s">
        <v>86</v>
      </c>
      <c r="E30" s="28" t="s">
        <v>671</v>
      </c>
      <c r="F30" s="28">
        <v>13316191846</v>
      </c>
      <c r="G30" s="28" t="s">
        <v>119</v>
      </c>
      <c r="H30" s="28" t="s">
        <v>498</v>
      </c>
      <c r="I30" s="28" t="s">
        <v>44</v>
      </c>
      <c r="J30" s="28">
        <v>1.05</v>
      </c>
      <c r="K30" s="28" t="s">
        <v>672</v>
      </c>
      <c r="L30" s="32">
        <v>1.05</v>
      </c>
      <c r="M30" s="32" t="s">
        <v>672</v>
      </c>
      <c r="N30" s="28">
        <v>1.05</v>
      </c>
      <c r="O30" s="28" t="s">
        <v>672</v>
      </c>
      <c r="P30" s="28">
        <v>0</v>
      </c>
      <c r="Q30" s="28">
        <v>0</v>
      </c>
      <c r="R30" s="28">
        <v>0</v>
      </c>
      <c r="S30" s="28">
        <v>0</v>
      </c>
      <c r="T30" s="28"/>
      <c r="U30" s="28"/>
      <c r="V30" s="28">
        <v>11.6</v>
      </c>
      <c r="W30" s="28" t="s">
        <v>673</v>
      </c>
      <c r="X30" s="32">
        <v>11.6</v>
      </c>
      <c r="Y30" s="32" t="s">
        <v>673</v>
      </c>
      <c r="Z30" s="32">
        <v>11.6</v>
      </c>
      <c r="AA30" s="32" t="s">
        <v>673</v>
      </c>
      <c r="AB30" s="28">
        <v>0.5</v>
      </c>
      <c r="AC30" s="28" t="s">
        <v>674</v>
      </c>
      <c r="AD30" s="32">
        <v>0.5</v>
      </c>
      <c r="AE30" s="32" t="s">
        <v>674</v>
      </c>
      <c r="AF30" s="32">
        <v>0.5</v>
      </c>
      <c r="AG30" s="32" t="s">
        <v>674</v>
      </c>
      <c r="AH30" s="36">
        <v>13.15</v>
      </c>
      <c r="AI30" s="37">
        <v>13.15</v>
      </c>
      <c r="AJ30" s="37">
        <f t="shared" si="6"/>
        <v>13.15</v>
      </c>
      <c r="AK30" s="29"/>
      <c r="AL30" s="28" t="s">
        <v>94</v>
      </c>
      <c r="AM30" s="28" t="s">
        <v>95</v>
      </c>
      <c r="AN30" s="38"/>
    </row>
    <row r="31" ht="121.5" spans="1:40">
      <c r="A31" s="28">
        <v>30</v>
      </c>
      <c r="B31" s="28">
        <v>20213141059</v>
      </c>
      <c r="C31" s="28" t="s">
        <v>496</v>
      </c>
      <c r="D31" s="28" t="s">
        <v>86</v>
      </c>
      <c r="E31" s="28" t="s">
        <v>675</v>
      </c>
      <c r="F31" s="28">
        <v>18085611227</v>
      </c>
      <c r="G31" s="28" t="s">
        <v>385</v>
      </c>
      <c r="H31" s="28" t="s">
        <v>498</v>
      </c>
      <c r="I31" s="28" t="s">
        <v>44</v>
      </c>
      <c r="J31" s="28">
        <v>4.25</v>
      </c>
      <c r="K31" s="28" t="s">
        <v>676</v>
      </c>
      <c r="L31" s="32">
        <v>4.05</v>
      </c>
      <c r="M31" s="32" t="s">
        <v>676</v>
      </c>
      <c r="N31" s="28">
        <v>4.45</v>
      </c>
      <c r="O31" s="28" t="s">
        <v>677</v>
      </c>
      <c r="P31" s="28">
        <v>0</v>
      </c>
      <c r="Q31" s="28">
        <v>0</v>
      </c>
      <c r="R31" s="28">
        <v>0</v>
      </c>
      <c r="S31" s="28">
        <v>0</v>
      </c>
      <c r="T31" s="28"/>
      <c r="U31" s="28"/>
      <c r="V31" s="28">
        <v>7.8</v>
      </c>
      <c r="W31" s="28" t="s">
        <v>678</v>
      </c>
      <c r="X31" s="32">
        <v>7.8</v>
      </c>
      <c r="Y31" s="32" t="s">
        <v>678</v>
      </c>
      <c r="Z31" s="32">
        <v>7.6</v>
      </c>
      <c r="AA31" s="32" t="s">
        <v>679</v>
      </c>
      <c r="AB31" s="28">
        <v>1.3</v>
      </c>
      <c r="AC31" s="28" t="s">
        <v>680</v>
      </c>
      <c r="AD31" s="32">
        <v>1.3</v>
      </c>
      <c r="AE31" s="32" t="s">
        <v>680</v>
      </c>
      <c r="AF31" s="32">
        <v>1</v>
      </c>
      <c r="AG31" s="32" t="s">
        <v>681</v>
      </c>
      <c r="AH31" s="36">
        <v>13.35</v>
      </c>
      <c r="AI31" s="37">
        <v>13.15</v>
      </c>
      <c r="AJ31" s="37">
        <f t="shared" si="6"/>
        <v>13.05</v>
      </c>
      <c r="AK31" s="29" t="s">
        <v>682</v>
      </c>
      <c r="AL31" s="28" t="s">
        <v>94</v>
      </c>
      <c r="AM31" s="28" t="s">
        <v>95</v>
      </c>
      <c r="AN31" s="38"/>
    </row>
    <row r="32" ht="67.5" spans="1:40">
      <c r="A32" s="28">
        <v>31</v>
      </c>
      <c r="B32" s="28">
        <v>20213141021</v>
      </c>
      <c r="C32" s="28" t="s">
        <v>496</v>
      </c>
      <c r="D32" s="28" t="s">
        <v>108</v>
      </c>
      <c r="E32" s="28" t="s">
        <v>683</v>
      </c>
      <c r="F32" s="28">
        <v>15013251049</v>
      </c>
      <c r="G32" s="28" t="s">
        <v>365</v>
      </c>
      <c r="H32" s="28" t="s">
        <v>498</v>
      </c>
      <c r="I32" s="28" t="s">
        <v>44</v>
      </c>
      <c r="J32" s="28">
        <v>4.5</v>
      </c>
      <c r="K32" s="28" t="s">
        <v>684</v>
      </c>
      <c r="L32" s="32">
        <v>4.45</v>
      </c>
      <c r="M32" s="28" t="s">
        <v>685</v>
      </c>
      <c r="N32" s="28">
        <v>4.5</v>
      </c>
      <c r="O32" s="28" t="s">
        <v>686</v>
      </c>
      <c r="P32" s="28">
        <v>0</v>
      </c>
      <c r="Q32" s="28" t="s">
        <v>146</v>
      </c>
      <c r="R32" s="28">
        <v>0</v>
      </c>
      <c r="S32" s="28" t="s">
        <v>146</v>
      </c>
      <c r="T32" s="28">
        <v>0</v>
      </c>
      <c r="U32" s="28" t="s">
        <v>146</v>
      </c>
      <c r="V32" s="28">
        <v>8.2</v>
      </c>
      <c r="W32" s="28" t="s">
        <v>687</v>
      </c>
      <c r="X32" s="32">
        <v>8.2</v>
      </c>
      <c r="Y32" s="28" t="s">
        <v>687</v>
      </c>
      <c r="Z32" s="32">
        <v>8.2</v>
      </c>
      <c r="AA32" s="28" t="s">
        <v>687</v>
      </c>
      <c r="AB32" s="28">
        <v>0</v>
      </c>
      <c r="AC32" s="28" t="s">
        <v>146</v>
      </c>
      <c r="AD32" s="32">
        <v>0</v>
      </c>
      <c r="AE32" s="32" t="s">
        <v>146</v>
      </c>
      <c r="AF32" s="32">
        <v>0</v>
      </c>
      <c r="AG32" s="32" t="s">
        <v>146</v>
      </c>
      <c r="AH32" s="36">
        <v>12.7</v>
      </c>
      <c r="AI32" s="37">
        <v>12.65</v>
      </c>
      <c r="AJ32" s="37">
        <f t="shared" si="6"/>
        <v>12.7</v>
      </c>
      <c r="AK32" s="29"/>
      <c r="AL32" s="28" t="s">
        <v>474</v>
      </c>
      <c r="AM32" s="28" t="s">
        <v>475</v>
      </c>
      <c r="AN32" s="38"/>
    </row>
    <row r="33" ht="81" spans="1:40">
      <c r="A33" s="28">
        <v>32</v>
      </c>
      <c r="B33" s="28">
        <v>20213141017</v>
      </c>
      <c r="C33" s="29" t="s">
        <v>496</v>
      </c>
      <c r="D33" s="29" t="s">
        <v>52</v>
      </c>
      <c r="E33" s="29" t="s">
        <v>688</v>
      </c>
      <c r="F33" s="28">
        <v>15678884551</v>
      </c>
      <c r="G33" s="28" t="s">
        <v>183</v>
      </c>
      <c r="H33" s="28" t="s">
        <v>498</v>
      </c>
      <c r="I33" s="28" t="s">
        <v>44</v>
      </c>
      <c r="J33" s="28">
        <v>2.85</v>
      </c>
      <c r="K33" s="28" t="s">
        <v>689</v>
      </c>
      <c r="L33" s="32">
        <v>2.85</v>
      </c>
      <c r="M33" s="32" t="s">
        <v>689</v>
      </c>
      <c r="N33" s="28">
        <v>2.85</v>
      </c>
      <c r="O33" s="28" t="s">
        <v>689</v>
      </c>
      <c r="P33" s="28"/>
      <c r="Q33" s="28"/>
      <c r="R33" s="28"/>
      <c r="S33" s="28"/>
      <c r="T33" s="28"/>
      <c r="U33" s="28"/>
      <c r="V33" s="28">
        <v>7.4</v>
      </c>
      <c r="W33" s="28" t="s">
        <v>690</v>
      </c>
      <c r="X33" s="32">
        <v>7.4</v>
      </c>
      <c r="Y33" s="32" t="s">
        <v>691</v>
      </c>
      <c r="Z33" s="32">
        <v>7.4</v>
      </c>
      <c r="AA33" s="32" t="s">
        <v>691</v>
      </c>
      <c r="AB33" s="28">
        <v>1.3</v>
      </c>
      <c r="AC33" s="28" t="s">
        <v>692</v>
      </c>
      <c r="AD33" s="32">
        <v>2.2</v>
      </c>
      <c r="AE33" s="32" t="s">
        <v>693</v>
      </c>
      <c r="AF33" s="32">
        <v>2.2</v>
      </c>
      <c r="AG33" s="32" t="s">
        <v>693</v>
      </c>
      <c r="AH33" s="36">
        <f>AB33+V33+J33</f>
        <v>11.55</v>
      </c>
      <c r="AI33" s="37">
        <v>12.45</v>
      </c>
      <c r="AJ33" s="37">
        <f t="shared" si="6"/>
        <v>12.45</v>
      </c>
      <c r="AK33" s="29"/>
      <c r="AL33" s="28" t="s">
        <v>59</v>
      </c>
      <c r="AM33" s="28" t="s">
        <v>60</v>
      </c>
      <c r="AN33" s="38"/>
    </row>
    <row r="34" ht="256.5" spans="1:40">
      <c r="A34" s="28">
        <v>33</v>
      </c>
      <c r="B34" s="28">
        <v>20213141103</v>
      </c>
      <c r="C34" s="28" t="s">
        <v>496</v>
      </c>
      <c r="D34" s="28" t="s">
        <v>40</v>
      </c>
      <c r="E34" s="28" t="s">
        <v>694</v>
      </c>
      <c r="F34" s="28">
        <v>17876766014</v>
      </c>
      <c r="G34" s="28" t="s">
        <v>663</v>
      </c>
      <c r="H34" s="28" t="s">
        <v>498</v>
      </c>
      <c r="I34" s="28" t="s">
        <v>44</v>
      </c>
      <c r="J34" s="28">
        <v>4.05</v>
      </c>
      <c r="K34" s="28" t="s">
        <v>695</v>
      </c>
      <c r="L34" s="32">
        <v>3.25</v>
      </c>
      <c r="M34" s="32" t="s">
        <v>696</v>
      </c>
      <c r="N34" s="28">
        <v>3.25</v>
      </c>
      <c r="O34" s="28" t="s">
        <v>697</v>
      </c>
      <c r="P34" s="28"/>
      <c r="Q34" s="28"/>
      <c r="R34" s="28"/>
      <c r="S34" s="28"/>
      <c r="T34" s="28"/>
      <c r="U34" s="28"/>
      <c r="V34" s="28">
        <v>7.6</v>
      </c>
      <c r="W34" s="28" t="s">
        <v>698</v>
      </c>
      <c r="X34" s="32">
        <v>6.8</v>
      </c>
      <c r="Y34" s="32" t="s">
        <v>699</v>
      </c>
      <c r="Z34" s="32">
        <v>6.8</v>
      </c>
      <c r="AA34" s="32" t="s">
        <v>700</v>
      </c>
      <c r="AB34" s="28">
        <v>2.2</v>
      </c>
      <c r="AC34" s="28" t="s">
        <v>701</v>
      </c>
      <c r="AD34" s="32">
        <v>2.2</v>
      </c>
      <c r="AE34" s="32" t="s">
        <v>701</v>
      </c>
      <c r="AF34" s="32">
        <v>2.2</v>
      </c>
      <c r="AG34" s="32" t="s">
        <v>701</v>
      </c>
      <c r="AH34" s="36">
        <f>AB34+V34+J34</f>
        <v>13.85</v>
      </c>
      <c r="AI34" s="37">
        <f>L34+X34+AF34</f>
        <v>12.25</v>
      </c>
      <c r="AJ34" s="37">
        <f t="shared" si="6"/>
        <v>12.25</v>
      </c>
      <c r="AK34" s="29"/>
      <c r="AL34" s="28" t="s">
        <v>562</v>
      </c>
      <c r="AM34" s="28" t="s">
        <v>50</v>
      </c>
      <c r="AN34" s="38"/>
    </row>
    <row r="35" ht="40.5" spans="1:40">
      <c r="A35" s="28">
        <v>34</v>
      </c>
      <c r="B35" s="28">
        <v>20213164054</v>
      </c>
      <c r="C35" s="28" t="s">
        <v>555</v>
      </c>
      <c r="D35" s="28" t="s">
        <v>140</v>
      </c>
      <c r="E35" s="28" t="s">
        <v>702</v>
      </c>
      <c r="F35" s="28">
        <v>18320162051</v>
      </c>
      <c r="G35" s="28" t="s">
        <v>557</v>
      </c>
      <c r="H35" s="28" t="s">
        <v>498</v>
      </c>
      <c r="I35" s="28" t="s">
        <v>44</v>
      </c>
      <c r="J35" s="28">
        <v>1.3</v>
      </c>
      <c r="K35" s="28" t="s">
        <v>703</v>
      </c>
      <c r="L35" s="32">
        <v>1.3</v>
      </c>
      <c r="M35" s="32" t="s">
        <v>704</v>
      </c>
      <c r="N35" s="28">
        <v>1.5</v>
      </c>
      <c r="O35" s="28" t="s">
        <v>704</v>
      </c>
      <c r="P35" s="28">
        <v>0</v>
      </c>
      <c r="Q35" s="28" t="s">
        <v>146</v>
      </c>
      <c r="R35" s="28">
        <v>0</v>
      </c>
      <c r="S35" s="28" t="s">
        <v>146</v>
      </c>
      <c r="T35" s="28"/>
      <c r="U35" s="28"/>
      <c r="V35" s="28">
        <v>7.8</v>
      </c>
      <c r="W35" s="28" t="s">
        <v>705</v>
      </c>
      <c r="X35" s="32">
        <v>8.2</v>
      </c>
      <c r="Y35" s="32" t="s">
        <v>705</v>
      </c>
      <c r="Z35" s="32">
        <v>8.2</v>
      </c>
      <c r="AA35" s="32" t="s">
        <v>705</v>
      </c>
      <c r="AB35" s="28">
        <v>3.6</v>
      </c>
      <c r="AC35" s="28" t="s">
        <v>706</v>
      </c>
      <c r="AD35" s="32">
        <v>3.6</v>
      </c>
      <c r="AE35" s="32" t="s">
        <v>706</v>
      </c>
      <c r="AF35" s="32">
        <v>2.1</v>
      </c>
      <c r="AG35" s="32" t="s">
        <v>707</v>
      </c>
      <c r="AH35" s="36">
        <v>13.1</v>
      </c>
      <c r="AI35" s="37">
        <f t="shared" ref="AI35:AI40" si="7">L35+R35+X35+AD35</f>
        <v>13.1</v>
      </c>
      <c r="AJ35" s="37">
        <f t="shared" si="6"/>
        <v>11.8</v>
      </c>
      <c r="AK35" s="29"/>
      <c r="AL35" s="28" t="s">
        <v>200</v>
      </c>
      <c r="AM35" s="28" t="s">
        <v>94</v>
      </c>
      <c r="AN35" s="38"/>
    </row>
    <row r="36" ht="67.5" spans="1:40">
      <c r="A36" s="28">
        <v>35</v>
      </c>
      <c r="B36" s="28">
        <v>20213164077</v>
      </c>
      <c r="C36" s="28" t="s">
        <v>504</v>
      </c>
      <c r="D36" s="28" t="s">
        <v>154</v>
      </c>
      <c r="E36" s="28" t="s">
        <v>708</v>
      </c>
      <c r="F36" s="28">
        <v>18128380397</v>
      </c>
      <c r="G36" s="28" t="s">
        <v>607</v>
      </c>
      <c r="H36" s="28" t="s">
        <v>498</v>
      </c>
      <c r="I36" s="28" t="s">
        <v>44</v>
      </c>
      <c r="J36" s="28">
        <v>3.7</v>
      </c>
      <c r="K36" s="28" t="s">
        <v>709</v>
      </c>
      <c r="L36" s="32">
        <v>3.95</v>
      </c>
      <c r="M36" s="32" t="s">
        <v>710</v>
      </c>
      <c r="N36" s="28">
        <v>3.95</v>
      </c>
      <c r="O36" s="28" t="s">
        <v>710</v>
      </c>
      <c r="P36" s="28">
        <v>0</v>
      </c>
      <c r="Q36" s="28" t="s">
        <v>146</v>
      </c>
      <c r="R36" s="28">
        <v>0</v>
      </c>
      <c r="S36" s="28">
        <v>0</v>
      </c>
      <c r="T36" s="28">
        <v>0</v>
      </c>
      <c r="U36" s="28">
        <v>0</v>
      </c>
      <c r="V36" s="28">
        <v>7.2</v>
      </c>
      <c r="W36" s="28" t="s">
        <v>711</v>
      </c>
      <c r="X36" s="32">
        <v>7.2</v>
      </c>
      <c r="Y36" s="32" t="s">
        <v>711</v>
      </c>
      <c r="Z36" s="32">
        <v>7.2</v>
      </c>
      <c r="AA36" s="32" t="s">
        <v>711</v>
      </c>
      <c r="AB36" s="28">
        <v>0.6</v>
      </c>
      <c r="AC36" s="28" t="s">
        <v>712</v>
      </c>
      <c r="AD36" s="32">
        <v>0.6</v>
      </c>
      <c r="AE36" s="32" t="s">
        <v>712</v>
      </c>
      <c r="AF36" s="32">
        <v>0.6</v>
      </c>
      <c r="AG36" s="32" t="s">
        <v>712</v>
      </c>
      <c r="AH36" s="36">
        <v>11.5</v>
      </c>
      <c r="AI36" s="37">
        <f>L36+P36+X36+AD36</f>
        <v>11.75</v>
      </c>
      <c r="AJ36" s="37">
        <f t="shared" si="6"/>
        <v>11.75</v>
      </c>
      <c r="AK36" s="29"/>
      <c r="AL36" s="28" t="s">
        <v>50</v>
      </c>
      <c r="AM36" s="28" t="s">
        <v>49</v>
      </c>
      <c r="AN36" s="38"/>
    </row>
    <row r="37" ht="202.5" spans="1:40">
      <c r="A37" s="28">
        <v>36</v>
      </c>
      <c r="B37" s="28">
        <v>20213141096</v>
      </c>
      <c r="C37" s="28" t="s">
        <v>496</v>
      </c>
      <c r="D37" s="28" t="s">
        <v>140</v>
      </c>
      <c r="E37" s="28" t="s">
        <v>713</v>
      </c>
      <c r="F37" s="28">
        <v>15113331350</v>
      </c>
      <c r="G37" s="28" t="s">
        <v>714</v>
      </c>
      <c r="H37" s="28" t="s">
        <v>498</v>
      </c>
      <c r="I37" s="28" t="s">
        <v>44</v>
      </c>
      <c r="J37" s="28">
        <v>8.9</v>
      </c>
      <c r="K37" s="28" t="s">
        <v>715</v>
      </c>
      <c r="L37" s="32">
        <v>9.9</v>
      </c>
      <c r="M37" s="32" t="s">
        <v>716</v>
      </c>
      <c r="N37" s="28">
        <v>9.9</v>
      </c>
      <c r="O37" s="28" t="s">
        <v>716</v>
      </c>
      <c r="P37" s="28">
        <v>0</v>
      </c>
      <c r="Q37" s="28" t="s">
        <v>146</v>
      </c>
      <c r="R37" s="28">
        <v>0</v>
      </c>
      <c r="S37" s="28" t="s">
        <v>146</v>
      </c>
      <c r="T37" s="28"/>
      <c r="U37" s="28"/>
      <c r="V37" s="28">
        <v>0.6</v>
      </c>
      <c r="W37" s="28" t="s">
        <v>717</v>
      </c>
      <c r="X37" s="32">
        <v>0.6</v>
      </c>
      <c r="Y37" s="32" t="s">
        <v>717</v>
      </c>
      <c r="Z37" s="32">
        <v>0.6</v>
      </c>
      <c r="AA37" s="32" t="s">
        <v>717</v>
      </c>
      <c r="AB37" s="28">
        <v>2.4</v>
      </c>
      <c r="AC37" s="28" t="s">
        <v>718</v>
      </c>
      <c r="AD37" s="32">
        <v>1.2</v>
      </c>
      <c r="AE37" s="32" t="s">
        <v>719</v>
      </c>
      <c r="AF37" s="32">
        <v>1.2</v>
      </c>
      <c r="AG37" s="32" t="s">
        <v>719</v>
      </c>
      <c r="AH37" s="36">
        <v>11.9</v>
      </c>
      <c r="AI37" s="37">
        <f t="shared" si="7"/>
        <v>11.7</v>
      </c>
      <c r="AJ37" s="37">
        <f t="shared" si="6"/>
        <v>11.7</v>
      </c>
      <c r="AK37" s="29" t="s">
        <v>720</v>
      </c>
      <c r="AL37" s="28" t="s">
        <v>200</v>
      </c>
      <c r="AM37" s="28" t="s">
        <v>94</v>
      </c>
      <c r="AN37" s="38"/>
    </row>
    <row r="38" ht="54" spans="1:40">
      <c r="A38" s="28">
        <v>37</v>
      </c>
      <c r="B38" s="28">
        <v>20213141037</v>
      </c>
      <c r="C38" s="28" t="s">
        <v>496</v>
      </c>
      <c r="D38" s="28" t="s">
        <v>154</v>
      </c>
      <c r="E38" s="28" t="s">
        <v>721</v>
      </c>
      <c r="F38" s="28">
        <v>18043075822</v>
      </c>
      <c r="G38" s="28" t="s">
        <v>722</v>
      </c>
      <c r="H38" s="28" t="s">
        <v>498</v>
      </c>
      <c r="I38" s="28" t="s">
        <v>44</v>
      </c>
      <c r="J38" s="28">
        <v>0.95</v>
      </c>
      <c r="K38" s="28" t="s">
        <v>723</v>
      </c>
      <c r="L38" s="32">
        <v>0.95</v>
      </c>
      <c r="M38" s="32" t="s">
        <v>723</v>
      </c>
      <c r="N38" s="28">
        <v>0.95</v>
      </c>
      <c r="O38" s="28" t="s">
        <v>723</v>
      </c>
      <c r="P38" s="28">
        <v>0</v>
      </c>
      <c r="Q38" s="28" t="s">
        <v>146</v>
      </c>
      <c r="R38" s="28">
        <v>0</v>
      </c>
      <c r="S38" s="28">
        <v>0</v>
      </c>
      <c r="T38" s="28">
        <v>0</v>
      </c>
      <c r="U38" s="28">
        <v>0</v>
      </c>
      <c r="V38" s="28">
        <v>5.2</v>
      </c>
      <c r="W38" s="28" t="s">
        <v>724</v>
      </c>
      <c r="X38" s="32">
        <v>5.2</v>
      </c>
      <c r="Y38" s="32" t="s">
        <v>724</v>
      </c>
      <c r="Z38" s="32">
        <v>5.2</v>
      </c>
      <c r="AA38" s="32" t="s">
        <v>725</v>
      </c>
      <c r="AB38" s="28">
        <v>5.2</v>
      </c>
      <c r="AC38" s="28" t="s">
        <v>726</v>
      </c>
      <c r="AD38" s="32">
        <v>5.2</v>
      </c>
      <c r="AE38" s="32" t="s">
        <v>726</v>
      </c>
      <c r="AF38" s="32">
        <v>5.2</v>
      </c>
      <c r="AG38" s="32" t="s">
        <v>726</v>
      </c>
      <c r="AH38" s="36">
        <v>11.35</v>
      </c>
      <c r="AI38" s="37">
        <f>L38+P38+X38+AD38</f>
        <v>11.35</v>
      </c>
      <c r="AJ38" s="37">
        <f t="shared" si="6"/>
        <v>11.35</v>
      </c>
      <c r="AK38" s="29"/>
      <c r="AL38" s="28" t="s">
        <v>50</v>
      </c>
      <c r="AM38" s="28" t="s">
        <v>49</v>
      </c>
      <c r="AN38" s="38"/>
    </row>
    <row r="39" ht="135" spans="1:40">
      <c r="A39" s="28">
        <v>38</v>
      </c>
      <c r="B39" s="28">
        <v>20213164088</v>
      </c>
      <c r="C39" s="28" t="s">
        <v>504</v>
      </c>
      <c r="D39" s="28" t="s">
        <v>86</v>
      </c>
      <c r="E39" s="28" t="s">
        <v>727</v>
      </c>
      <c r="F39" s="28">
        <v>13790734566</v>
      </c>
      <c r="G39" s="28" t="s">
        <v>165</v>
      </c>
      <c r="H39" s="28" t="s">
        <v>498</v>
      </c>
      <c r="I39" s="28" t="s">
        <v>44</v>
      </c>
      <c r="J39" s="28">
        <v>4.65</v>
      </c>
      <c r="K39" s="28" t="s">
        <v>728</v>
      </c>
      <c r="L39" s="32">
        <v>4.65</v>
      </c>
      <c r="M39" s="32" t="s">
        <v>728</v>
      </c>
      <c r="N39" s="28">
        <v>4.65</v>
      </c>
      <c r="O39" s="28" t="s">
        <v>728</v>
      </c>
      <c r="P39" s="28">
        <v>0</v>
      </c>
      <c r="Q39" s="28">
        <v>0</v>
      </c>
      <c r="R39" s="28">
        <v>0</v>
      </c>
      <c r="S39" s="28">
        <v>0</v>
      </c>
      <c r="T39" s="28"/>
      <c r="U39" s="28"/>
      <c r="V39" s="28">
        <v>4</v>
      </c>
      <c r="W39" s="28" t="s">
        <v>729</v>
      </c>
      <c r="X39" s="32">
        <v>0</v>
      </c>
      <c r="Y39" s="32" t="s">
        <v>730</v>
      </c>
      <c r="Z39" s="32">
        <v>0</v>
      </c>
      <c r="AA39" s="32" t="s">
        <v>730</v>
      </c>
      <c r="AB39" s="28">
        <v>6.5</v>
      </c>
      <c r="AC39" s="28" t="s">
        <v>731</v>
      </c>
      <c r="AD39" s="32">
        <v>6.5</v>
      </c>
      <c r="AE39" s="32" t="s">
        <v>731</v>
      </c>
      <c r="AF39" s="32">
        <v>6.5</v>
      </c>
      <c r="AG39" s="32" t="s">
        <v>732</v>
      </c>
      <c r="AH39" s="36">
        <v>15.15</v>
      </c>
      <c r="AI39" s="37">
        <v>11.15</v>
      </c>
      <c r="AJ39" s="37">
        <f t="shared" si="6"/>
        <v>11.15</v>
      </c>
      <c r="AK39" s="29" t="s">
        <v>733</v>
      </c>
      <c r="AL39" s="28" t="s">
        <v>94</v>
      </c>
      <c r="AM39" s="28" t="s">
        <v>95</v>
      </c>
      <c r="AN39" s="38"/>
    </row>
    <row r="40" ht="99.75" spans="1:40">
      <c r="A40" s="28">
        <v>39</v>
      </c>
      <c r="B40" s="28">
        <v>20213141098</v>
      </c>
      <c r="C40" s="28" t="s">
        <v>496</v>
      </c>
      <c r="D40" s="28" t="s">
        <v>140</v>
      </c>
      <c r="E40" s="28" t="s">
        <v>734</v>
      </c>
      <c r="F40" s="28">
        <v>14795412108</v>
      </c>
      <c r="G40" s="28" t="s">
        <v>465</v>
      </c>
      <c r="H40" s="28" t="s">
        <v>498</v>
      </c>
      <c r="I40" s="28" t="s">
        <v>44</v>
      </c>
      <c r="J40" s="28">
        <v>3.15</v>
      </c>
      <c r="K40" s="28" t="s">
        <v>735</v>
      </c>
      <c r="L40" s="32">
        <v>3.15</v>
      </c>
      <c r="M40" s="32" t="s">
        <v>736</v>
      </c>
      <c r="N40" s="28">
        <v>3.15</v>
      </c>
      <c r="O40" s="28" t="s">
        <v>735</v>
      </c>
      <c r="P40" s="28">
        <v>0</v>
      </c>
      <c r="Q40" s="28" t="s">
        <v>146</v>
      </c>
      <c r="R40" s="28">
        <v>0</v>
      </c>
      <c r="S40" s="28" t="s">
        <v>146</v>
      </c>
      <c r="T40" s="28"/>
      <c r="U40" s="28"/>
      <c r="V40" s="28">
        <v>5.8</v>
      </c>
      <c r="W40" s="28" t="s">
        <v>737</v>
      </c>
      <c r="X40" s="32">
        <v>5.8</v>
      </c>
      <c r="Y40" s="32" t="s">
        <v>738</v>
      </c>
      <c r="Z40" s="32">
        <v>5.8</v>
      </c>
      <c r="AA40" s="32" t="s">
        <v>738</v>
      </c>
      <c r="AB40" s="28">
        <v>2.2</v>
      </c>
      <c r="AC40" s="28" t="s">
        <v>739</v>
      </c>
      <c r="AD40" s="32">
        <v>2.2</v>
      </c>
      <c r="AE40" s="32" t="s">
        <v>740</v>
      </c>
      <c r="AF40" s="32">
        <v>2.2</v>
      </c>
      <c r="AG40" s="32" t="s">
        <v>740</v>
      </c>
      <c r="AH40" s="36">
        <v>11.15</v>
      </c>
      <c r="AI40" s="37">
        <f t="shared" si="7"/>
        <v>11.15</v>
      </c>
      <c r="AJ40" s="37">
        <f t="shared" si="6"/>
        <v>11.15</v>
      </c>
      <c r="AK40" s="29"/>
      <c r="AL40" s="28" t="s">
        <v>200</v>
      </c>
      <c r="AM40" s="28" t="s">
        <v>94</v>
      </c>
      <c r="AN40" s="38"/>
    </row>
    <row r="41" ht="270" spans="1:40">
      <c r="A41" s="28">
        <v>40</v>
      </c>
      <c r="B41" s="28">
        <v>20213141004</v>
      </c>
      <c r="C41" s="28" t="s">
        <v>496</v>
      </c>
      <c r="D41" s="28" t="s">
        <v>40</v>
      </c>
      <c r="E41" s="28" t="s">
        <v>741</v>
      </c>
      <c r="F41" s="28">
        <v>18998511737</v>
      </c>
      <c r="G41" s="28" t="s">
        <v>208</v>
      </c>
      <c r="H41" s="28" t="s">
        <v>498</v>
      </c>
      <c r="I41" s="28" t="s">
        <v>44</v>
      </c>
      <c r="J41" s="28">
        <v>3.25</v>
      </c>
      <c r="K41" s="28" t="s">
        <v>742</v>
      </c>
      <c r="L41" s="32">
        <v>3.25</v>
      </c>
      <c r="M41" s="32" t="s">
        <v>743</v>
      </c>
      <c r="N41" s="28">
        <v>3.25</v>
      </c>
      <c r="O41" s="28" t="s">
        <v>743</v>
      </c>
      <c r="P41" s="28"/>
      <c r="Q41" s="28"/>
      <c r="R41" s="28"/>
      <c r="S41" s="28"/>
      <c r="T41" s="28"/>
      <c r="U41" s="28"/>
      <c r="V41" s="28">
        <v>10.8</v>
      </c>
      <c r="W41" s="28" t="s">
        <v>744</v>
      </c>
      <c r="X41" s="32">
        <v>2.8</v>
      </c>
      <c r="Y41" s="32" t="s">
        <v>745</v>
      </c>
      <c r="Z41" s="32">
        <v>2.8</v>
      </c>
      <c r="AA41" s="32" t="s">
        <v>746</v>
      </c>
      <c r="AB41" s="28">
        <v>4.8</v>
      </c>
      <c r="AC41" s="28" t="s">
        <v>747</v>
      </c>
      <c r="AD41" s="32">
        <v>4.8</v>
      </c>
      <c r="AE41" s="32" t="s">
        <v>748</v>
      </c>
      <c r="AF41" s="32">
        <v>4.8</v>
      </c>
      <c r="AG41" s="32" t="s">
        <v>748</v>
      </c>
      <c r="AH41" s="36">
        <f t="shared" ref="AH41:AH46" si="8">AB41+V41+J41</f>
        <v>18.85</v>
      </c>
      <c r="AI41" s="37">
        <f>L41+X41+AF41</f>
        <v>10.85</v>
      </c>
      <c r="AJ41" s="37">
        <f t="shared" si="6"/>
        <v>10.85</v>
      </c>
      <c r="AK41" s="29"/>
      <c r="AL41" s="28" t="s">
        <v>562</v>
      </c>
      <c r="AM41" s="28" t="s">
        <v>50</v>
      </c>
      <c r="AN41" s="38"/>
    </row>
    <row r="42" ht="202.5" spans="1:40">
      <c r="A42" s="28">
        <v>41</v>
      </c>
      <c r="B42" s="28">
        <v>20213164059</v>
      </c>
      <c r="C42" s="28" t="s">
        <v>504</v>
      </c>
      <c r="D42" s="28" t="s">
        <v>140</v>
      </c>
      <c r="E42" s="28" t="s">
        <v>749</v>
      </c>
      <c r="F42" s="28">
        <v>15013211880</v>
      </c>
      <c r="G42" s="28" t="s">
        <v>227</v>
      </c>
      <c r="H42" s="28" t="s">
        <v>498</v>
      </c>
      <c r="I42" s="28" t="s">
        <v>44</v>
      </c>
      <c r="J42" s="28">
        <v>6.5</v>
      </c>
      <c r="K42" s="28" t="s">
        <v>750</v>
      </c>
      <c r="L42" s="32">
        <v>6.5</v>
      </c>
      <c r="M42" s="32" t="s">
        <v>751</v>
      </c>
      <c r="N42" s="28">
        <v>6.5</v>
      </c>
      <c r="O42" s="28" t="s">
        <v>750</v>
      </c>
      <c r="P42" s="28">
        <v>0</v>
      </c>
      <c r="Q42" s="28" t="s">
        <v>146</v>
      </c>
      <c r="R42" s="28">
        <v>0</v>
      </c>
      <c r="S42" s="28" t="s">
        <v>146</v>
      </c>
      <c r="T42" s="28"/>
      <c r="U42" s="28"/>
      <c r="V42" s="28">
        <v>2.7</v>
      </c>
      <c r="W42" s="28" t="s">
        <v>752</v>
      </c>
      <c r="X42" s="32">
        <v>2.7</v>
      </c>
      <c r="Y42" s="32" t="s">
        <v>752</v>
      </c>
      <c r="Z42" s="32">
        <v>2.7</v>
      </c>
      <c r="AA42" s="32" t="s">
        <v>752</v>
      </c>
      <c r="AB42" s="28">
        <v>1.6</v>
      </c>
      <c r="AC42" s="28" t="s">
        <v>753</v>
      </c>
      <c r="AD42" s="32">
        <v>1.6</v>
      </c>
      <c r="AE42" s="32" t="s">
        <v>753</v>
      </c>
      <c r="AF42" s="32">
        <v>1.6</v>
      </c>
      <c r="AG42" s="32" t="s">
        <v>753</v>
      </c>
      <c r="AH42" s="36">
        <v>10.8</v>
      </c>
      <c r="AI42" s="37">
        <f>L42+R42+X42+AD42</f>
        <v>10.8</v>
      </c>
      <c r="AJ42" s="37">
        <f t="shared" si="6"/>
        <v>10.8</v>
      </c>
      <c r="AK42" s="29"/>
      <c r="AL42" s="28" t="s">
        <v>200</v>
      </c>
      <c r="AM42" s="28" t="s">
        <v>94</v>
      </c>
      <c r="AN42" s="38"/>
    </row>
    <row r="43" ht="67.5" spans="1:40">
      <c r="A43" s="28">
        <v>42</v>
      </c>
      <c r="B43" s="28">
        <v>20213141066</v>
      </c>
      <c r="C43" s="28" t="s">
        <v>496</v>
      </c>
      <c r="D43" s="28" t="s">
        <v>140</v>
      </c>
      <c r="E43" s="28" t="s">
        <v>754</v>
      </c>
      <c r="F43" s="28">
        <v>19878348690</v>
      </c>
      <c r="G43" s="28" t="s">
        <v>755</v>
      </c>
      <c r="H43" s="28" t="s">
        <v>498</v>
      </c>
      <c r="I43" s="28" t="s">
        <v>44</v>
      </c>
      <c r="J43" s="28">
        <v>4.1</v>
      </c>
      <c r="K43" s="28" t="s">
        <v>756</v>
      </c>
      <c r="L43" s="32">
        <v>4.1</v>
      </c>
      <c r="M43" s="32" t="s">
        <v>756</v>
      </c>
      <c r="N43" s="28">
        <v>4.1</v>
      </c>
      <c r="O43" s="28" t="s">
        <v>756</v>
      </c>
      <c r="P43" s="28">
        <v>0</v>
      </c>
      <c r="Q43" s="28" t="s">
        <v>146</v>
      </c>
      <c r="R43" s="28">
        <v>0</v>
      </c>
      <c r="S43" s="28" t="s">
        <v>146</v>
      </c>
      <c r="T43" s="28"/>
      <c r="U43" s="28"/>
      <c r="V43" s="28">
        <v>5.4</v>
      </c>
      <c r="W43" s="28" t="s">
        <v>757</v>
      </c>
      <c r="X43" s="32">
        <v>5.4</v>
      </c>
      <c r="Y43" s="32" t="s">
        <v>757</v>
      </c>
      <c r="Z43" s="32">
        <v>5.4</v>
      </c>
      <c r="AA43" s="32" t="s">
        <v>757</v>
      </c>
      <c r="AB43" s="28">
        <v>1.1</v>
      </c>
      <c r="AC43" s="28" t="s">
        <v>758</v>
      </c>
      <c r="AD43" s="32">
        <v>1.1</v>
      </c>
      <c r="AE43" s="32" t="s">
        <v>758</v>
      </c>
      <c r="AF43" s="32">
        <v>1.1</v>
      </c>
      <c r="AG43" s="32" t="s">
        <v>758</v>
      </c>
      <c r="AH43" s="36">
        <v>10.6</v>
      </c>
      <c r="AI43" s="37">
        <f>L43+R43+X43+AD43</f>
        <v>10.6</v>
      </c>
      <c r="AJ43" s="37">
        <f t="shared" si="6"/>
        <v>10.6</v>
      </c>
      <c r="AK43" s="29"/>
      <c r="AL43" s="28" t="s">
        <v>200</v>
      </c>
      <c r="AM43" s="28" t="s">
        <v>94</v>
      </c>
      <c r="AN43" s="38"/>
    </row>
    <row r="44" ht="121.5" spans="1:40">
      <c r="A44" s="28">
        <v>43</v>
      </c>
      <c r="B44" s="28">
        <v>20213164095</v>
      </c>
      <c r="C44" s="29" t="s">
        <v>504</v>
      </c>
      <c r="D44" s="29" t="s">
        <v>52</v>
      </c>
      <c r="E44" s="29" t="s">
        <v>759</v>
      </c>
      <c r="F44" s="28">
        <v>13129345613</v>
      </c>
      <c r="G44" s="30" t="s">
        <v>406</v>
      </c>
      <c r="H44" s="28" t="s">
        <v>498</v>
      </c>
      <c r="I44" s="28" t="s">
        <v>44</v>
      </c>
      <c r="J44" s="28">
        <v>3.25</v>
      </c>
      <c r="K44" s="28" t="s">
        <v>760</v>
      </c>
      <c r="L44" s="32">
        <v>3.25</v>
      </c>
      <c r="M44" s="32" t="s">
        <v>761</v>
      </c>
      <c r="N44" s="28">
        <v>3.25</v>
      </c>
      <c r="O44" s="29" t="s">
        <v>762</v>
      </c>
      <c r="P44" s="28"/>
      <c r="Q44" s="28"/>
      <c r="R44" s="28"/>
      <c r="S44" s="28"/>
      <c r="T44" s="28"/>
      <c r="U44" s="28"/>
      <c r="V44" s="28">
        <v>7.4</v>
      </c>
      <c r="W44" s="28" t="s">
        <v>763</v>
      </c>
      <c r="X44" s="32">
        <f>V44</f>
        <v>7.4</v>
      </c>
      <c r="Y44" s="32" t="s">
        <v>763</v>
      </c>
      <c r="Z44" s="32">
        <f>7.4-2</f>
        <v>5.4</v>
      </c>
      <c r="AA44" s="32" t="s">
        <v>764</v>
      </c>
      <c r="AB44" s="28">
        <v>1.7</v>
      </c>
      <c r="AC44" s="28" t="s">
        <v>765</v>
      </c>
      <c r="AD44" s="32">
        <v>1.7</v>
      </c>
      <c r="AE44" s="32" t="s">
        <v>765</v>
      </c>
      <c r="AF44" s="32">
        <v>1.7</v>
      </c>
      <c r="AG44" s="32" t="s">
        <v>765</v>
      </c>
      <c r="AH44" s="36">
        <f t="shared" si="8"/>
        <v>12.35</v>
      </c>
      <c r="AI44" s="37">
        <v>12.35</v>
      </c>
      <c r="AJ44" s="37">
        <f t="shared" si="6"/>
        <v>10.35</v>
      </c>
      <c r="AK44" s="29"/>
      <c r="AL44" s="28" t="s">
        <v>59</v>
      </c>
      <c r="AM44" s="28" t="s">
        <v>60</v>
      </c>
      <c r="AN44" s="38"/>
    </row>
    <row r="45" ht="67.5" spans="1:40">
      <c r="A45" s="28">
        <v>44</v>
      </c>
      <c r="B45" s="28">
        <v>20213141082</v>
      </c>
      <c r="C45" s="28" t="s">
        <v>496</v>
      </c>
      <c r="D45" s="28" t="s">
        <v>68</v>
      </c>
      <c r="E45" s="28" t="s">
        <v>766</v>
      </c>
      <c r="F45" s="28">
        <v>13273079718</v>
      </c>
      <c r="G45" s="28" t="s">
        <v>607</v>
      </c>
      <c r="H45" s="28" t="s">
        <v>498</v>
      </c>
      <c r="I45" s="28" t="s">
        <v>44</v>
      </c>
      <c r="J45" s="28">
        <v>3.95</v>
      </c>
      <c r="K45" s="28" t="s">
        <v>767</v>
      </c>
      <c r="L45" s="32" t="s">
        <v>768</v>
      </c>
      <c r="M45" s="32">
        <v>4.35</v>
      </c>
      <c r="N45" s="28"/>
      <c r="O45" s="28"/>
      <c r="P45" s="28">
        <v>0</v>
      </c>
      <c r="Q45" s="28"/>
      <c r="R45" s="28"/>
      <c r="S45" s="28"/>
      <c r="T45" s="28"/>
      <c r="U45" s="28"/>
      <c r="V45" s="28">
        <v>5.6</v>
      </c>
      <c r="W45" s="28" t="s">
        <v>769</v>
      </c>
      <c r="X45" s="32" t="s">
        <v>428</v>
      </c>
      <c r="Y45" s="32">
        <v>5.4</v>
      </c>
      <c r="Z45" s="32"/>
      <c r="AA45" s="32"/>
      <c r="AB45" s="28">
        <v>1</v>
      </c>
      <c r="AC45" s="28" t="s">
        <v>770</v>
      </c>
      <c r="AD45" s="32" t="s">
        <v>771</v>
      </c>
      <c r="AE45" s="32"/>
      <c r="AF45" s="32"/>
      <c r="AG45" s="32"/>
      <c r="AH45" s="36">
        <v>10.55</v>
      </c>
      <c r="AI45" s="37">
        <v>10.35</v>
      </c>
      <c r="AJ45" s="37">
        <v>10.35</v>
      </c>
      <c r="AK45" s="29"/>
      <c r="AL45" s="28" t="s">
        <v>95</v>
      </c>
      <c r="AM45" s="28" t="s">
        <v>76</v>
      </c>
      <c r="AN45" s="38"/>
    </row>
    <row r="46" ht="270" spans="1:40">
      <c r="A46" s="28">
        <v>45</v>
      </c>
      <c r="B46" s="28">
        <v>20213141005</v>
      </c>
      <c r="C46" s="28" t="s">
        <v>496</v>
      </c>
      <c r="D46" s="28" t="s">
        <v>40</v>
      </c>
      <c r="E46" s="28" t="s">
        <v>772</v>
      </c>
      <c r="F46" s="28">
        <v>15362949891</v>
      </c>
      <c r="G46" s="28" t="s">
        <v>773</v>
      </c>
      <c r="H46" s="28" t="s">
        <v>498</v>
      </c>
      <c r="I46" s="28" t="s">
        <v>44</v>
      </c>
      <c r="J46" s="28">
        <v>8.4</v>
      </c>
      <c r="K46" s="28" t="s">
        <v>774</v>
      </c>
      <c r="L46" s="32">
        <v>8.1</v>
      </c>
      <c r="M46" s="32" t="s">
        <v>775</v>
      </c>
      <c r="N46" s="28">
        <v>8.1</v>
      </c>
      <c r="O46" s="28" t="s">
        <v>776</v>
      </c>
      <c r="P46" s="28"/>
      <c r="Q46" s="28"/>
      <c r="R46" s="28"/>
      <c r="S46" s="28"/>
      <c r="T46" s="28"/>
      <c r="U46" s="28"/>
      <c r="V46" s="28">
        <v>1</v>
      </c>
      <c r="W46" s="28" t="s">
        <v>777</v>
      </c>
      <c r="X46" s="32">
        <v>1</v>
      </c>
      <c r="Y46" s="32" t="s">
        <v>778</v>
      </c>
      <c r="Z46" s="32">
        <v>1</v>
      </c>
      <c r="AA46" s="32" t="s">
        <v>778</v>
      </c>
      <c r="AB46" s="28">
        <v>1</v>
      </c>
      <c r="AC46" s="28" t="s">
        <v>779</v>
      </c>
      <c r="AD46" s="32">
        <v>1</v>
      </c>
      <c r="AE46" s="32" t="s">
        <v>780</v>
      </c>
      <c r="AF46" s="32">
        <v>1</v>
      </c>
      <c r="AG46" s="32" t="s">
        <v>780</v>
      </c>
      <c r="AH46" s="36">
        <f t="shared" si="8"/>
        <v>10.4</v>
      </c>
      <c r="AI46" s="37">
        <f>L46+X46+AF46</f>
        <v>10.1</v>
      </c>
      <c r="AJ46" s="37">
        <f t="shared" ref="AJ46:AJ48" si="9">N46+Z46+AF46</f>
        <v>10.1</v>
      </c>
      <c r="AK46" s="29"/>
      <c r="AL46" s="28" t="s">
        <v>562</v>
      </c>
      <c r="AM46" s="28" t="s">
        <v>50</v>
      </c>
      <c r="AN46" s="38"/>
    </row>
    <row r="47" ht="54" spans="1:40">
      <c r="A47" s="28">
        <v>46</v>
      </c>
      <c r="B47" s="28">
        <v>20213164081</v>
      </c>
      <c r="C47" s="28" t="s">
        <v>504</v>
      </c>
      <c r="D47" s="28" t="s">
        <v>40</v>
      </c>
      <c r="E47" s="28" t="s">
        <v>781</v>
      </c>
      <c r="F47" s="28">
        <v>17728055117</v>
      </c>
      <c r="G47" s="28" t="s">
        <v>755</v>
      </c>
      <c r="H47" s="28" t="s">
        <v>498</v>
      </c>
      <c r="I47" s="28" t="s">
        <v>44</v>
      </c>
      <c r="J47" s="28">
        <v>2.25</v>
      </c>
      <c r="K47" s="28" t="s">
        <v>782</v>
      </c>
      <c r="L47" s="32">
        <v>2.25</v>
      </c>
      <c r="M47" s="32" t="s">
        <v>782</v>
      </c>
      <c r="N47" s="28">
        <v>2.25</v>
      </c>
      <c r="O47" s="28" t="s">
        <v>782</v>
      </c>
      <c r="P47" s="28"/>
      <c r="Q47" s="28"/>
      <c r="R47" s="28"/>
      <c r="S47" s="28"/>
      <c r="T47" s="28"/>
      <c r="U47" s="28"/>
      <c r="V47" s="28"/>
      <c r="W47" s="28"/>
      <c r="X47" s="32">
        <v>7.2</v>
      </c>
      <c r="Y47" s="32" t="s">
        <v>783</v>
      </c>
      <c r="Z47" s="32">
        <v>7.2</v>
      </c>
      <c r="AA47" s="32" t="s">
        <v>784</v>
      </c>
      <c r="AB47" s="28"/>
      <c r="AC47" s="28"/>
      <c r="AD47" s="32">
        <v>0.4</v>
      </c>
      <c r="AE47" s="32" t="s">
        <v>785</v>
      </c>
      <c r="AF47" s="32">
        <v>0.4</v>
      </c>
      <c r="AG47" s="32" t="s">
        <v>785</v>
      </c>
      <c r="AH47" s="36">
        <v>9.85</v>
      </c>
      <c r="AI47" s="37">
        <f>L47+X47+AF47</f>
        <v>9.85</v>
      </c>
      <c r="AJ47" s="37">
        <f t="shared" si="9"/>
        <v>9.85</v>
      </c>
      <c r="AK47" s="29"/>
      <c r="AL47" s="28" t="s">
        <v>562</v>
      </c>
      <c r="AM47" s="28" t="s">
        <v>50</v>
      </c>
      <c r="AN47" s="38"/>
    </row>
    <row r="48" ht="313.5" spans="1:40">
      <c r="A48" s="28">
        <v>47</v>
      </c>
      <c r="B48" s="28">
        <v>20213141091</v>
      </c>
      <c r="C48" s="28" t="s">
        <v>496</v>
      </c>
      <c r="D48" s="28" t="s">
        <v>108</v>
      </c>
      <c r="E48" s="28" t="s">
        <v>786</v>
      </c>
      <c r="F48" s="28">
        <v>19865886354</v>
      </c>
      <c r="G48" s="28" t="s">
        <v>663</v>
      </c>
      <c r="H48" s="28" t="s">
        <v>498</v>
      </c>
      <c r="I48" s="28" t="s">
        <v>44</v>
      </c>
      <c r="J48" s="28">
        <v>6.05</v>
      </c>
      <c r="K48" s="28" t="s">
        <v>787</v>
      </c>
      <c r="L48" s="32">
        <v>5.85</v>
      </c>
      <c r="M48" s="33" t="s">
        <v>788</v>
      </c>
      <c r="N48" s="28">
        <v>5.25</v>
      </c>
      <c r="O48" s="28" t="s">
        <v>789</v>
      </c>
      <c r="P48" s="28">
        <v>0</v>
      </c>
      <c r="Q48" s="28" t="s">
        <v>146</v>
      </c>
      <c r="R48" s="28">
        <v>0</v>
      </c>
      <c r="S48" s="28" t="s">
        <v>146</v>
      </c>
      <c r="T48" s="28">
        <v>0</v>
      </c>
      <c r="U48" s="28" t="s">
        <v>146</v>
      </c>
      <c r="V48" s="28">
        <v>3</v>
      </c>
      <c r="W48" s="28" t="s">
        <v>790</v>
      </c>
      <c r="X48" s="32">
        <v>3</v>
      </c>
      <c r="Y48" s="32" t="s">
        <v>791</v>
      </c>
      <c r="Z48" s="32">
        <v>2.8</v>
      </c>
      <c r="AA48" s="32" t="s">
        <v>791</v>
      </c>
      <c r="AB48" s="28">
        <v>1.7</v>
      </c>
      <c r="AC48" s="28" t="s">
        <v>792</v>
      </c>
      <c r="AD48" s="32">
        <v>1.7</v>
      </c>
      <c r="AE48" s="32" t="s">
        <v>792</v>
      </c>
      <c r="AF48" s="32">
        <v>1.7</v>
      </c>
      <c r="AG48" s="32" t="s">
        <v>792</v>
      </c>
      <c r="AH48" s="36">
        <v>10.75</v>
      </c>
      <c r="AI48" s="37">
        <v>10.55</v>
      </c>
      <c r="AJ48" s="37">
        <f t="shared" si="9"/>
        <v>9.75</v>
      </c>
      <c r="AK48" s="29" t="s">
        <v>793</v>
      </c>
      <c r="AL48" s="28" t="s">
        <v>474</v>
      </c>
      <c r="AM48" s="28" t="s">
        <v>475</v>
      </c>
      <c r="AN48" s="38"/>
    </row>
    <row r="49" ht="94.5" spans="1:40">
      <c r="A49" s="28">
        <v>48</v>
      </c>
      <c r="B49" s="28">
        <v>20213141074</v>
      </c>
      <c r="C49" s="28" t="s">
        <v>496</v>
      </c>
      <c r="D49" s="28" t="s">
        <v>68</v>
      </c>
      <c r="E49" s="28" t="s">
        <v>794</v>
      </c>
      <c r="F49" s="28">
        <v>15016406921</v>
      </c>
      <c r="G49" s="28" t="s">
        <v>208</v>
      </c>
      <c r="H49" s="28" t="s">
        <v>498</v>
      </c>
      <c r="I49" s="28" t="s">
        <v>44</v>
      </c>
      <c r="J49" s="28">
        <v>7.35</v>
      </c>
      <c r="K49" s="28" t="s">
        <v>795</v>
      </c>
      <c r="L49" s="32"/>
      <c r="M49" s="32"/>
      <c r="N49" s="28"/>
      <c r="O49" s="28"/>
      <c r="P49" s="28">
        <v>0</v>
      </c>
      <c r="Q49" s="28"/>
      <c r="R49" s="28"/>
      <c r="S49" s="28"/>
      <c r="T49" s="28"/>
      <c r="U49" s="28"/>
      <c r="V49" s="28">
        <v>1.2</v>
      </c>
      <c r="W49" s="28" t="s">
        <v>796</v>
      </c>
      <c r="X49" s="32"/>
      <c r="Y49" s="32"/>
      <c r="Z49" s="32"/>
      <c r="AA49" s="32"/>
      <c r="AB49" s="28">
        <v>1</v>
      </c>
      <c r="AC49" s="28" t="s">
        <v>797</v>
      </c>
      <c r="AD49" s="32"/>
      <c r="AE49" s="32"/>
      <c r="AF49" s="32"/>
      <c r="AG49" s="32"/>
      <c r="AH49" s="36">
        <v>9.55</v>
      </c>
      <c r="AI49" s="37"/>
      <c r="AJ49" s="37">
        <v>9.55</v>
      </c>
      <c r="AK49" s="29"/>
      <c r="AL49" s="28" t="s">
        <v>95</v>
      </c>
      <c r="AM49" s="28" t="s">
        <v>76</v>
      </c>
      <c r="AN49" s="38"/>
    </row>
    <row r="50" ht="85.5" spans="1:40">
      <c r="A50" s="28">
        <v>49</v>
      </c>
      <c r="B50" s="28">
        <v>20213141100</v>
      </c>
      <c r="C50" s="28" t="s">
        <v>496</v>
      </c>
      <c r="D50" s="28" t="s">
        <v>108</v>
      </c>
      <c r="E50" s="28" t="s">
        <v>798</v>
      </c>
      <c r="F50" s="28">
        <v>13534144763</v>
      </c>
      <c r="G50" s="28" t="s">
        <v>42</v>
      </c>
      <c r="H50" s="28" t="s">
        <v>498</v>
      </c>
      <c r="I50" s="28" t="s">
        <v>44</v>
      </c>
      <c r="J50" s="28">
        <v>6.5</v>
      </c>
      <c r="K50" s="28" t="s">
        <v>799</v>
      </c>
      <c r="L50" s="32">
        <v>6.45</v>
      </c>
      <c r="M50" s="33" t="s">
        <v>800</v>
      </c>
      <c r="N50" s="28">
        <v>6.5</v>
      </c>
      <c r="O50" s="28" t="s">
        <v>801</v>
      </c>
      <c r="P50" s="28">
        <v>0</v>
      </c>
      <c r="Q50" s="28" t="s">
        <v>146</v>
      </c>
      <c r="R50" s="28">
        <v>0</v>
      </c>
      <c r="S50" s="28" t="s">
        <v>146</v>
      </c>
      <c r="T50" s="28">
        <v>0</v>
      </c>
      <c r="U50" s="28" t="s">
        <v>146</v>
      </c>
      <c r="V50" s="28">
        <v>1.4</v>
      </c>
      <c r="W50" s="28" t="s">
        <v>802</v>
      </c>
      <c r="X50" s="32">
        <v>1.4</v>
      </c>
      <c r="Y50" s="32" t="s">
        <v>802</v>
      </c>
      <c r="Z50" s="32">
        <v>1</v>
      </c>
      <c r="AA50" s="32" t="s">
        <v>803</v>
      </c>
      <c r="AB50" s="28">
        <v>1.8</v>
      </c>
      <c r="AC50" s="28" t="s">
        <v>804</v>
      </c>
      <c r="AD50" s="32">
        <v>1.8</v>
      </c>
      <c r="AE50" s="32" t="s">
        <v>804</v>
      </c>
      <c r="AF50" s="32">
        <v>1.8</v>
      </c>
      <c r="AG50" s="32" t="s">
        <v>804</v>
      </c>
      <c r="AH50" s="36">
        <v>9.7</v>
      </c>
      <c r="AI50" s="37">
        <v>9.65</v>
      </c>
      <c r="AJ50" s="37">
        <f t="shared" ref="AJ50:AJ58" si="10">N50+Z50+AF50</f>
        <v>9.3</v>
      </c>
      <c r="AK50" s="29" t="s">
        <v>805</v>
      </c>
      <c r="AL50" s="28" t="s">
        <v>474</v>
      </c>
      <c r="AM50" s="28" t="s">
        <v>475</v>
      </c>
      <c r="AN50" s="38"/>
    </row>
    <row r="51" ht="202.5" spans="1:40">
      <c r="A51" s="28">
        <v>50</v>
      </c>
      <c r="B51" s="28">
        <v>20213141075</v>
      </c>
      <c r="C51" s="28" t="s">
        <v>496</v>
      </c>
      <c r="D51" s="28" t="s">
        <v>154</v>
      </c>
      <c r="E51" s="28" t="s">
        <v>806</v>
      </c>
      <c r="F51" s="28">
        <v>15270138045</v>
      </c>
      <c r="G51" s="28" t="s">
        <v>327</v>
      </c>
      <c r="H51" s="28" t="s">
        <v>498</v>
      </c>
      <c r="I51" s="28" t="s">
        <v>44</v>
      </c>
      <c r="J51" s="28">
        <v>6.6</v>
      </c>
      <c r="K51" s="28" t="s">
        <v>807</v>
      </c>
      <c r="L51" s="32">
        <v>6.6</v>
      </c>
      <c r="M51" s="32" t="s">
        <v>808</v>
      </c>
      <c r="N51" s="28">
        <v>6.6</v>
      </c>
      <c r="O51" s="28" t="s">
        <v>809</v>
      </c>
      <c r="P51" s="28">
        <v>0</v>
      </c>
      <c r="Q51" s="28" t="s">
        <v>146</v>
      </c>
      <c r="R51" s="28">
        <v>0</v>
      </c>
      <c r="S51" s="28">
        <v>0</v>
      </c>
      <c r="T51" s="28">
        <v>0</v>
      </c>
      <c r="U51" s="28">
        <v>0</v>
      </c>
      <c r="V51" s="28">
        <v>0.8</v>
      </c>
      <c r="W51" s="28" t="s">
        <v>810</v>
      </c>
      <c r="X51" s="32">
        <v>0.8</v>
      </c>
      <c r="Y51" s="32" t="s">
        <v>810</v>
      </c>
      <c r="Z51" s="32">
        <v>0.8</v>
      </c>
      <c r="AA51" s="32" t="s">
        <v>810</v>
      </c>
      <c r="AB51" s="28">
        <v>2</v>
      </c>
      <c r="AC51" s="28" t="s">
        <v>811</v>
      </c>
      <c r="AD51" s="32">
        <v>1.7</v>
      </c>
      <c r="AE51" s="32" t="s">
        <v>812</v>
      </c>
      <c r="AF51" s="32">
        <v>1.7</v>
      </c>
      <c r="AG51" s="32" t="s">
        <v>813</v>
      </c>
      <c r="AH51" s="36">
        <f>J51+N51+V51+AB51</f>
        <v>16</v>
      </c>
      <c r="AI51" s="37">
        <f t="shared" ref="AI51:AI56" si="11">L51+P51+X51+AD51</f>
        <v>9.1</v>
      </c>
      <c r="AJ51" s="37">
        <v>9.25</v>
      </c>
      <c r="AK51" s="29"/>
      <c r="AL51" s="28" t="s">
        <v>50</v>
      </c>
      <c r="AM51" s="28" t="s">
        <v>49</v>
      </c>
      <c r="AN51" s="38"/>
    </row>
    <row r="52" ht="136.5" spans="1:40">
      <c r="A52" s="28">
        <v>51</v>
      </c>
      <c r="B52" s="28">
        <v>20213164003</v>
      </c>
      <c r="C52" s="28" t="s">
        <v>504</v>
      </c>
      <c r="D52" s="28" t="s">
        <v>612</v>
      </c>
      <c r="E52" s="28" t="s">
        <v>814</v>
      </c>
      <c r="F52" s="28">
        <v>15625595153</v>
      </c>
      <c r="G52" s="28" t="s">
        <v>266</v>
      </c>
      <c r="H52" s="28" t="s">
        <v>498</v>
      </c>
      <c r="I52" s="28" t="s">
        <v>44</v>
      </c>
      <c r="J52" s="28">
        <v>7.75</v>
      </c>
      <c r="K52" s="28" t="s">
        <v>815</v>
      </c>
      <c r="L52" s="32">
        <f>J52-0.3-0.2-0.2</f>
        <v>7.05</v>
      </c>
      <c r="M52" s="32" t="s">
        <v>816</v>
      </c>
      <c r="N52" s="28">
        <f>J52-0.3-0.2-0.2</f>
        <v>7.05</v>
      </c>
      <c r="O52" s="28" t="s">
        <v>817</v>
      </c>
      <c r="P52" s="28">
        <v>0</v>
      </c>
      <c r="Q52" s="28" t="s">
        <v>245</v>
      </c>
      <c r="R52" s="28">
        <f t="shared" ref="R52:R55" si="12">R53</f>
        <v>0</v>
      </c>
      <c r="S52" s="28"/>
      <c r="T52" s="28"/>
      <c r="U52" s="28"/>
      <c r="V52" s="28">
        <v>24.8</v>
      </c>
      <c r="W52" s="28" t="s">
        <v>818</v>
      </c>
      <c r="X52" s="32">
        <f>V52-24</f>
        <v>0.800000000000001</v>
      </c>
      <c r="Y52" s="32" t="s">
        <v>819</v>
      </c>
      <c r="Z52" s="32">
        <v>0.8</v>
      </c>
      <c r="AA52" s="32" t="s">
        <v>820</v>
      </c>
      <c r="AB52" s="28">
        <v>1.4</v>
      </c>
      <c r="AC52" s="28" t="s">
        <v>821</v>
      </c>
      <c r="AD52" s="32">
        <f t="shared" ref="AD52:AD55" si="13">AB52</f>
        <v>1.4</v>
      </c>
      <c r="AE52" s="32"/>
      <c r="AF52" s="32">
        <v>1.4</v>
      </c>
      <c r="AG52" s="32"/>
      <c r="AH52" s="36">
        <f t="shared" ref="AH52:AH55" si="14">J52+P52+V52+AB52</f>
        <v>33.95</v>
      </c>
      <c r="AI52" s="37">
        <f t="shared" ref="AI52:AI55" si="15">L52+R52+X52+AD52</f>
        <v>9.25</v>
      </c>
      <c r="AJ52" s="37">
        <f t="shared" si="10"/>
        <v>9.25</v>
      </c>
      <c r="AK52" s="29"/>
      <c r="AL52" s="28" t="s">
        <v>59</v>
      </c>
      <c r="AM52" s="28" t="s">
        <v>248</v>
      </c>
      <c r="AN52" s="38"/>
    </row>
    <row r="53" ht="121.5" spans="1:40">
      <c r="A53" s="28">
        <v>52</v>
      </c>
      <c r="B53" s="28">
        <v>20213164035</v>
      </c>
      <c r="C53" s="28" t="s">
        <v>555</v>
      </c>
      <c r="D53" s="28" t="s">
        <v>154</v>
      </c>
      <c r="E53" s="28" t="s">
        <v>822</v>
      </c>
      <c r="F53" s="28">
        <v>19878078446</v>
      </c>
      <c r="G53" s="28" t="s">
        <v>101</v>
      </c>
      <c r="H53" s="28" t="s">
        <v>498</v>
      </c>
      <c r="I53" s="28" t="s">
        <v>44</v>
      </c>
      <c r="J53" s="28">
        <v>6.2</v>
      </c>
      <c r="K53" s="28" t="s">
        <v>823</v>
      </c>
      <c r="L53" s="32">
        <v>2</v>
      </c>
      <c r="M53" s="32" t="s">
        <v>824</v>
      </c>
      <c r="N53" s="28">
        <v>2</v>
      </c>
      <c r="O53" s="28" t="s">
        <v>825</v>
      </c>
      <c r="P53" s="28">
        <v>0</v>
      </c>
      <c r="Q53" s="28" t="s">
        <v>146</v>
      </c>
      <c r="R53" s="28">
        <v>0</v>
      </c>
      <c r="S53" s="28">
        <v>0</v>
      </c>
      <c r="T53" s="28">
        <v>0</v>
      </c>
      <c r="U53" s="28">
        <v>0</v>
      </c>
      <c r="V53" s="28">
        <v>5</v>
      </c>
      <c r="W53" s="28" t="s">
        <v>826</v>
      </c>
      <c r="X53" s="32">
        <v>5</v>
      </c>
      <c r="Y53" s="32" t="s">
        <v>826</v>
      </c>
      <c r="Z53" s="32">
        <v>5</v>
      </c>
      <c r="AA53" s="32" t="s">
        <v>827</v>
      </c>
      <c r="AB53" s="28">
        <v>2.2</v>
      </c>
      <c r="AC53" s="28" t="s">
        <v>828</v>
      </c>
      <c r="AD53" s="32">
        <v>2.2</v>
      </c>
      <c r="AE53" s="32" t="s">
        <v>828</v>
      </c>
      <c r="AF53" s="32">
        <v>2.2</v>
      </c>
      <c r="AG53" s="32" t="s">
        <v>828</v>
      </c>
      <c r="AH53" s="36">
        <v>13.4</v>
      </c>
      <c r="AI53" s="37">
        <f t="shared" si="11"/>
        <v>9.2</v>
      </c>
      <c r="AJ53" s="37">
        <f t="shared" si="10"/>
        <v>9.2</v>
      </c>
      <c r="AK53" s="29"/>
      <c r="AL53" s="28" t="s">
        <v>50</v>
      </c>
      <c r="AM53" s="28" t="s">
        <v>49</v>
      </c>
      <c r="AN53" s="38"/>
    </row>
    <row r="54" ht="159" spans="1:40">
      <c r="A54" s="28">
        <v>53</v>
      </c>
      <c r="B54" s="28">
        <v>20213141065</v>
      </c>
      <c r="C54" s="28" t="s">
        <v>496</v>
      </c>
      <c r="D54" s="28" t="s">
        <v>612</v>
      </c>
      <c r="E54" s="28" t="s">
        <v>829</v>
      </c>
      <c r="F54" s="28" t="s">
        <v>830</v>
      </c>
      <c r="G54" s="28" t="s">
        <v>377</v>
      </c>
      <c r="H54" s="28" t="s">
        <v>498</v>
      </c>
      <c r="I54" s="28" t="s">
        <v>44</v>
      </c>
      <c r="J54" s="28">
        <v>8.05</v>
      </c>
      <c r="K54" s="28" t="s">
        <v>831</v>
      </c>
      <c r="L54" s="32">
        <f>J54-0.3</f>
        <v>7.75</v>
      </c>
      <c r="M54" s="32" t="s">
        <v>832</v>
      </c>
      <c r="N54" s="28">
        <f>L54-0.3</f>
        <v>7.45</v>
      </c>
      <c r="O54" s="28" t="s">
        <v>833</v>
      </c>
      <c r="P54" s="28">
        <v>0</v>
      </c>
      <c r="Q54" s="28" t="s">
        <v>245</v>
      </c>
      <c r="R54" s="28">
        <f t="shared" si="12"/>
        <v>0</v>
      </c>
      <c r="S54" s="28"/>
      <c r="T54" s="28"/>
      <c r="U54" s="28"/>
      <c r="V54" s="28">
        <v>0.4</v>
      </c>
      <c r="W54" s="28" t="s">
        <v>834</v>
      </c>
      <c r="X54" s="32">
        <f>V54</f>
        <v>0.4</v>
      </c>
      <c r="Y54" s="32" t="s">
        <v>834</v>
      </c>
      <c r="Z54" s="32">
        <f>X54</f>
        <v>0.4</v>
      </c>
      <c r="AA54" s="32" t="s">
        <v>834</v>
      </c>
      <c r="AB54" s="28">
        <v>1.3</v>
      </c>
      <c r="AC54" s="28" t="s">
        <v>835</v>
      </c>
      <c r="AD54" s="32">
        <f t="shared" si="13"/>
        <v>1.3</v>
      </c>
      <c r="AE54" s="32" t="s">
        <v>835</v>
      </c>
      <c r="AF54" s="32">
        <v>1.3</v>
      </c>
      <c r="AG54" s="32" t="s">
        <v>835</v>
      </c>
      <c r="AH54" s="36">
        <f t="shared" si="14"/>
        <v>9.75</v>
      </c>
      <c r="AI54" s="37">
        <f t="shared" si="15"/>
        <v>9.45</v>
      </c>
      <c r="AJ54" s="37">
        <f t="shared" si="10"/>
        <v>9.15</v>
      </c>
      <c r="AK54" s="29"/>
      <c r="AL54" s="28" t="s">
        <v>59</v>
      </c>
      <c r="AM54" s="28" t="s">
        <v>248</v>
      </c>
      <c r="AN54" s="38"/>
    </row>
    <row r="55" ht="135" spans="1:40">
      <c r="A55" s="28">
        <v>54</v>
      </c>
      <c r="B55" s="28">
        <v>20213141023</v>
      </c>
      <c r="C55" s="28" t="s">
        <v>496</v>
      </c>
      <c r="D55" s="28" t="s">
        <v>612</v>
      </c>
      <c r="E55" s="28" t="s">
        <v>836</v>
      </c>
      <c r="F55" s="28" t="s">
        <v>837</v>
      </c>
      <c r="G55" s="28" t="s">
        <v>445</v>
      </c>
      <c r="H55" s="28" t="s">
        <v>498</v>
      </c>
      <c r="I55" s="28" t="s">
        <v>44</v>
      </c>
      <c r="J55" s="28">
        <v>6</v>
      </c>
      <c r="K55" s="28" t="s">
        <v>838</v>
      </c>
      <c r="L55" s="32">
        <v>5.8</v>
      </c>
      <c r="M55" s="32" t="s">
        <v>839</v>
      </c>
      <c r="N55" s="28">
        <v>5.8</v>
      </c>
      <c r="O55" s="28" t="s">
        <v>839</v>
      </c>
      <c r="P55" s="28">
        <v>0</v>
      </c>
      <c r="Q55" s="28" t="s">
        <v>245</v>
      </c>
      <c r="R55" s="28">
        <f t="shared" si="12"/>
        <v>0</v>
      </c>
      <c r="S55" s="28"/>
      <c r="T55" s="28"/>
      <c r="U55" s="28"/>
      <c r="V55" s="28">
        <v>0.6</v>
      </c>
      <c r="W55" s="28" t="s">
        <v>840</v>
      </c>
      <c r="X55" s="32">
        <f>V55</f>
        <v>0.6</v>
      </c>
      <c r="Y55" s="32" t="s">
        <v>840</v>
      </c>
      <c r="Z55" s="32">
        <f>X55</f>
        <v>0.6</v>
      </c>
      <c r="AA55" s="32" t="s">
        <v>840</v>
      </c>
      <c r="AB55" s="28">
        <v>2.75</v>
      </c>
      <c r="AC55" s="28" t="s">
        <v>841</v>
      </c>
      <c r="AD55" s="32">
        <f t="shared" si="13"/>
        <v>2.75</v>
      </c>
      <c r="AE55" s="32" t="s">
        <v>841</v>
      </c>
      <c r="AF55" s="32">
        <v>2.75</v>
      </c>
      <c r="AG55" s="32" t="s">
        <v>841</v>
      </c>
      <c r="AH55" s="36">
        <f t="shared" si="14"/>
        <v>9.35</v>
      </c>
      <c r="AI55" s="37">
        <f t="shared" si="15"/>
        <v>9.15</v>
      </c>
      <c r="AJ55" s="37">
        <f t="shared" si="10"/>
        <v>9.15</v>
      </c>
      <c r="AK55" s="29" t="s">
        <v>842</v>
      </c>
      <c r="AL55" s="28" t="s">
        <v>59</v>
      </c>
      <c r="AM55" s="28" t="s">
        <v>248</v>
      </c>
      <c r="AN55" s="38"/>
    </row>
    <row r="56" ht="94.5" spans="1:40">
      <c r="A56" s="28">
        <v>55</v>
      </c>
      <c r="B56" s="28">
        <v>20213141090</v>
      </c>
      <c r="C56" s="28" t="s">
        <v>496</v>
      </c>
      <c r="D56" s="28" t="s">
        <v>154</v>
      </c>
      <c r="E56" s="28" t="s">
        <v>843</v>
      </c>
      <c r="F56" s="28">
        <v>13435757364</v>
      </c>
      <c r="G56" s="28" t="s">
        <v>273</v>
      </c>
      <c r="H56" s="28" t="s">
        <v>498</v>
      </c>
      <c r="I56" s="28" t="s">
        <v>44</v>
      </c>
      <c r="J56" s="28">
        <v>0.75</v>
      </c>
      <c r="K56" s="28" t="s">
        <v>844</v>
      </c>
      <c r="L56" s="32">
        <v>0.75</v>
      </c>
      <c r="M56" s="32" t="s">
        <v>844</v>
      </c>
      <c r="N56" s="28">
        <v>0.75</v>
      </c>
      <c r="O56" s="28" t="s">
        <v>844</v>
      </c>
      <c r="P56" s="28">
        <v>0</v>
      </c>
      <c r="Q56" s="28" t="s">
        <v>146</v>
      </c>
      <c r="R56" s="28">
        <v>0</v>
      </c>
      <c r="S56" s="28">
        <v>0</v>
      </c>
      <c r="T56" s="28">
        <v>0</v>
      </c>
      <c r="U56" s="28">
        <v>0</v>
      </c>
      <c r="V56" s="28">
        <v>7.8</v>
      </c>
      <c r="W56" s="28" t="s">
        <v>845</v>
      </c>
      <c r="X56" s="32">
        <v>7.8</v>
      </c>
      <c r="Y56" s="32" t="s">
        <v>845</v>
      </c>
      <c r="Z56" s="32">
        <v>7.8</v>
      </c>
      <c r="AA56" s="32" t="s">
        <v>845</v>
      </c>
      <c r="AB56" s="28">
        <v>0.2</v>
      </c>
      <c r="AC56" s="28" t="s">
        <v>846</v>
      </c>
      <c r="AD56" s="32">
        <v>0.2</v>
      </c>
      <c r="AE56" s="32" t="s">
        <v>846</v>
      </c>
      <c r="AF56" s="32">
        <v>0.2</v>
      </c>
      <c r="AG56" s="32" t="s">
        <v>846</v>
      </c>
      <c r="AH56" s="36">
        <v>8.75</v>
      </c>
      <c r="AI56" s="37">
        <f t="shared" si="11"/>
        <v>8.75</v>
      </c>
      <c r="AJ56" s="37">
        <f t="shared" si="10"/>
        <v>8.75</v>
      </c>
      <c r="AK56" s="29"/>
      <c r="AL56" s="28" t="s">
        <v>50</v>
      </c>
      <c r="AM56" s="28" t="s">
        <v>49</v>
      </c>
      <c r="AN56" s="38"/>
    </row>
    <row r="57" ht="216" spans="1:40">
      <c r="A57" s="28">
        <v>56</v>
      </c>
      <c r="B57" s="28">
        <v>20213141077</v>
      </c>
      <c r="C57" s="28" t="s">
        <v>496</v>
      </c>
      <c r="D57" s="28" t="s">
        <v>612</v>
      </c>
      <c r="E57" s="28" t="s">
        <v>847</v>
      </c>
      <c r="F57" s="28" t="s">
        <v>848</v>
      </c>
      <c r="G57" s="28" t="s">
        <v>849</v>
      </c>
      <c r="H57" s="28" t="s">
        <v>498</v>
      </c>
      <c r="I57" s="28" t="s">
        <v>44</v>
      </c>
      <c r="J57" s="28">
        <v>1.95</v>
      </c>
      <c r="K57" s="28" t="s">
        <v>850</v>
      </c>
      <c r="L57" s="32">
        <f>J57-0.2</f>
        <v>1.75</v>
      </c>
      <c r="M57" s="32" t="s">
        <v>851</v>
      </c>
      <c r="N57" s="28">
        <v>1.75</v>
      </c>
      <c r="O57" s="28" t="s">
        <v>851</v>
      </c>
      <c r="P57" s="28">
        <v>0</v>
      </c>
      <c r="Q57" s="28" t="s">
        <v>245</v>
      </c>
      <c r="R57" s="28">
        <f>R58</f>
        <v>0</v>
      </c>
      <c r="S57" s="28"/>
      <c r="T57" s="28"/>
      <c r="U57" s="28"/>
      <c r="V57" s="28">
        <v>41.5</v>
      </c>
      <c r="W57" s="28" t="s">
        <v>852</v>
      </c>
      <c r="X57" s="32">
        <f>V57-33-3</f>
        <v>5.5</v>
      </c>
      <c r="Y57" s="32" t="s">
        <v>853</v>
      </c>
      <c r="Z57" s="32">
        <v>5.5</v>
      </c>
      <c r="AA57" s="32" t="s">
        <v>853</v>
      </c>
      <c r="AB57" s="28">
        <v>3.2</v>
      </c>
      <c r="AC57" s="28" t="s">
        <v>854</v>
      </c>
      <c r="AD57" s="32">
        <v>1.4</v>
      </c>
      <c r="AE57" s="32" t="s">
        <v>855</v>
      </c>
      <c r="AF57" s="32">
        <v>1.4</v>
      </c>
      <c r="AG57" s="32" t="s">
        <v>855</v>
      </c>
      <c r="AH57" s="36">
        <f>J57+P57+V57+AB57</f>
        <v>46.65</v>
      </c>
      <c r="AI57" s="37">
        <f>L57+R57+X57+AD57</f>
        <v>8.65</v>
      </c>
      <c r="AJ57" s="37">
        <f t="shared" si="10"/>
        <v>8.65</v>
      </c>
      <c r="AK57" s="29"/>
      <c r="AL57" s="28" t="s">
        <v>59</v>
      </c>
      <c r="AM57" s="28" t="s">
        <v>248</v>
      </c>
      <c r="AN57" s="38"/>
    </row>
    <row r="58" ht="27" spans="1:40">
      <c r="A58" s="28">
        <v>57</v>
      </c>
      <c r="B58" s="28">
        <v>20213164048</v>
      </c>
      <c r="C58" s="28" t="s">
        <v>504</v>
      </c>
      <c r="D58" s="28" t="s">
        <v>108</v>
      </c>
      <c r="E58" s="28" t="s">
        <v>856</v>
      </c>
      <c r="F58" s="28">
        <v>18776839575</v>
      </c>
      <c r="G58" s="28" t="s">
        <v>88</v>
      </c>
      <c r="H58" s="28" t="s">
        <v>498</v>
      </c>
      <c r="I58" s="28"/>
      <c r="J58" s="28">
        <v>0.45</v>
      </c>
      <c r="K58" s="28" t="s">
        <v>857</v>
      </c>
      <c r="L58" s="32">
        <v>0.45</v>
      </c>
      <c r="M58" s="32" t="s">
        <v>857</v>
      </c>
      <c r="N58" s="28">
        <v>0.45</v>
      </c>
      <c r="O58" s="28" t="s">
        <v>857</v>
      </c>
      <c r="P58" s="28"/>
      <c r="Q58" s="28" t="s">
        <v>146</v>
      </c>
      <c r="R58" s="28"/>
      <c r="S58" s="28" t="s">
        <v>146</v>
      </c>
      <c r="T58" s="28"/>
      <c r="U58" s="28" t="s">
        <v>146</v>
      </c>
      <c r="V58" s="28">
        <v>8</v>
      </c>
      <c r="W58" s="28" t="s">
        <v>858</v>
      </c>
      <c r="X58" s="32">
        <v>8</v>
      </c>
      <c r="Y58" s="32" t="s">
        <v>858</v>
      </c>
      <c r="Z58" s="32">
        <v>8</v>
      </c>
      <c r="AA58" s="32" t="s">
        <v>858</v>
      </c>
      <c r="AB58" s="28">
        <v>0.2</v>
      </c>
      <c r="AC58" s="28" t="s">
        <v>859</v>
      </c>
      <c r="AD58" s="32">
        <v>0.2</v>
      </c>
      <c r="AE58" s="32" t="s">
        <v>859</v>
      </c>
      <c r="AF58" s="32">
        <v>0.2</v>
      </c>
      <c r="AG58" s="32" t="s">
        <v>859</v>
      </c>
      <c r="AH58" s="36">
        <v>8.65</v>
      </c>
      <c r="AI58" s="37">
        <v>8.65</v>
      </c>
      <c r="AJ58" s="37">
        <f t="shared" si="10"/>
        <v>8.65</v>
      </c>
      <c r="AK58" s="29"/>
      <c r="AL58" s="28" t="s">
        <v>474</v>
      </c>
      <c r="AM58" s="28" t="s">
        <v>475</v>
      </c>
      <c r="AN58" s="38"/>
    </row>
    <row r="59" ht="94.5" spans="1:40">
      <c r="A59" s="28">
        <v>58</v>
      </c>
      <c r="B59" s="28">
        <v>20213141022</v>
      </c>
      <c r="C59" s="28" t="s">
        <v>496</v>
      </c>
      <c r="D59" s="28" t="s">
        <v>68</v>
      </c>
      <c r="E59" s="28" t="s">
        <v>860</v>
      </c>
      <c r="F59" s="28">
        <v>13768232113</v>
      </c>
      <c r="G59" s="28" t="s">
        <v>294</v>
      </c>
      <c r="H59" s="28" t="s">
        <v>498</v>
      </c>
      <c r="I59" s="28" t="s">
        <v>44</v>
      </c>
      <c r="J59" s="28" t="s">
        <v>861</v>
      </c>
      <c r="K59" s="28" t="s">
        <v>862</v>
      </c>
      <c r="L59" s="32" t="s">
        <v>863</v>
      </c>
      <c r="M59" s="32">
        <v>0.95</v>
      </c>
      <c r="N59" s="28"/>
      <c r="O59" s="28"/>
      <c r="P59" s="28">
        <v>0</v>
      </c>
      <c r="Q59" s="28"/>
      <c r="R59" s="28"/>
      <c r="S59" s="28"/>
      <c r="T59" s="28"/>
      <c r="U59" s="28"/>
      <c r="V59" s="28" t="s">
        <v>864</v>
      </c>
      <c r="W59" s="28" t="s">
        <v>865</v>
      </c>
      <c r="X59" s="32" t="s">
        <v>866</v>
      </c>
      <c r="Y59" s="32">
        <v>0.4</v>
      </c>
      <c r="Z59" s="32"/>
      <c r="AA59" s="32"/>
      <c r="AB59" s="28">
        <v>0</v>
      </c>
      <c r="AC59" s="28"/>
      <c r="AD59" s="32"/>
      <c r="AE59" s="32"/>
      <c r="AF59" s="32"/>
      <c r="AG59" s="32"/>
      <c r="AH59" s="36">
        <v>8.35</v>
      </c>
      <c r="AI59" s="37">
        <v>1.35</v>
      </c>
      <c r="AJ59" s="37">
        <v>8.35</v>
      </c>
      <c r="AK59" s="29" t="s">
        <v>867</v>
      </c>
      <c r="AL59" s="28" t="s">
        <v>95</v>
      </c>
      <c r="AM59" s="28" t="s">
        <v>76</v>
      </c>
      <c r="AN59" s="38"/>
    </row>
    <row r="60" ht="121.5" spans="1:40">
      <c r="A60" s="28">
        <v>59</v>
      </c>
      <c r="B60" s="28">
        <v>20213141089</v>
      </c>
      <c r="C60" s="28" t="s">
        <v>496</v>
      </c>
      <c r="D60" s="28" t="s">
        <v>40</v>
      </c>
      <c r="E60" s="28" t="s">
        <v>868</v>
      </c>
      <c r="F60" s="28">
        <v>13557710369</v>
      </c>
      <c r="G60" s="28" t="s">
        <v>574</v>
      </c>
      <c r="H60" s="28" t="s">
        <v>498</v>
      </c>
      <c r="I60" s="28" t="s">
        <v>44</v>
      </c>
      <c r="J60" s="28">
        <v>1.65</v>
      </c>
      <c r="K60" s="28" t="s">
        <v>869</v>
      </c>
      <c r="L60" s="32">
        <v>1.45</v>
      </c>
      <c r="M60" s="32" t="s">
        <v>870</v>
      </c>
      <c r="N60" s="28">
        <v>1.45</v>
      </c>
      <c r="O60" s="28" t="s">
        <v>871</v>
      </c>
      <c r="P60" s="28"/>
      <c r="Q60" s="28"/>
      <c r="R60" s="28"/>
      <c r="S60" s="28"/>
      <c r="T60" s="28"/>
      <c r="U60" s="28"/>
      <c r="V60" s="28">
        <v>5.6</v>
      </c>
      <c r="W60" s="28" t="s">
        <v>872</v>
      </c>
      <c r="X60" s="32">
        <v>5.6</v>
      </c>
      <c r="Y60" s="32" t="s">
        <v>872</v>
      </c>
      <c r="Z60" s="32">
        <v>5.6</v>
      </c>
      <c r="AA60" s="32" t="s">
        <v>872</v>
      </c>
      <c r="AB60" s="28">
        <v>1.5</v>
      </c>
      <c r="AC60" s="28" t="s">
        <v>873</v>
      </c>
      <c r="AD60" s="32">
        <v>1.3</v>
      </c>
      <c r="AE60" s="32" t="s">
        <v>874</v>
      </c>
      <c r="AF60" s="32">
        <v>1.3</v>
      </c>
      <c r="AG60" s="32" t="s">
        <v>874</v>
      </c>
      <c r="AH60" s="36">
        <f>AB60+V60+J60</f>
        <v>8.75</v>
      </c>
      <c r="AI60" s="37">
        <f>L60+X60+AF60</f>
        <v>8.35</v>
      </c>
      <c r="AJ60" s="37">
        <f t="shared" ref="AJ60:AJ67" si="16">N60+Z60+AF60</f>
        <v>8.35</v>
      </c>
      <c r="AK60" s="29"/>
      <c r="AL60" s="28" t="s">
        <v>562</v>
      </c>
      <c r="AM60" s="28" t="s">
        <v>50</v>
      </c>
      <c r="AN60" s="38"/>
    </row>
    <row r="61" ht="27" spans="1:40">
      <c r="A61" s="28">
        <v>60</v>
      </c>
      <c r="B61" s="28">
        <v>20213164064</v>
      </c>
      <c r="C61" s="28" t="s">
        <v>555</v>
      </c>
      <c r="D61" s="28" t="s">
        <v>86</v>
      </c>
      <c r="E61" s="28" t="s">
        <v>875</v>
      </c>
      <c r="F61" s="28">
        <v>18816710545</v>
      </c>
      <c r="G61" s="28" t="s">
        <v>876</v>
      </c>
      <c r="H61" s="28" t="s">
        <v>498</v>
      </c>
      <c r="I61" s="28" t="s">
        <v>44</v>
      </c>
      <c r="J61" s="28">
        <v>0.25</v>
      </c>
      <c r="K61" s="28" t="s">
        <v>877</v>
      </c>
      <c r="L61" s="32">
        <v>0.25</v>
      </c>
      <c r="M61" s="32" t="s">
        <v>877</v>
      </c>
      <c r="N61" s="28">
        <v>0.25</v>
      </c>
      <c r="O61" s="28" t="s">
        <v>877</v>
      </c>
      <c r="P61" s="28">
        <v>0</v>
      </c>
      <c r="Q61" s="28">
        <v>0</v>
      </c>
      <c r="R61" s="28">
        <v>0</v>
      </c>
      <c r="S61" s="28">
        <v>0</v>
      </c>
      <c r="T61" s="28">
        <v>0</v>
      </c>
      <c r="U61" s="28">
        <v>0</v>
      </c>
      <c r="V61" s="28">
        <v>8</v>
      </c>
      <c r="W61" s="28" t="s">
        <v>878</v>
      </c>
      <c r="X61" s="32">
        <v>8</v>
      </c>
      <c r="Y61" s="32" t="s">
        <v>878</v>
      </c>
      <c r="Z61" s="32">
        <v>8</v>
      </c>
      <c r="AA61" s="32" t="s">
        <v>878</v>
      </c>
      <c r="AB61" s="28">
        <v>0</v>
      </c>
      <c r="AC61" s="28"/>
      <c r="AD61" s="32">
        <v>0</v>
      </c>
      <c r="AE61" s="32"/>
      <c r="AF61" s="32">
        <v>0</v>
      </c>
      <c r="AG61" s="32"/>
      <c r="AH61" s="36">
        <v>8.25</v>
      </c>
      <c r="AI61" s="37">
        <v>8.25</v>
      </c>
      <c r="AJ61" s="37">
        <f t="shared" si="16"/>
        <v>8.25</v>
      </c>
      <c r="AK61" s="29"/>
      <c r="AL61" s="28" t="s">
        <v>94</v>
      </c>
      <c r="AM61" s="28" t="s">
        <v>95</v>
      </c>
      <c r="AN61" s="38"/>
    </row>
    <row r="62" ht="175.5" spans="1:40">
      <c r="A62" s="28">
        <v>61</v>
      </c>
      <c r="B62" s="28">
        <v>20213141055</v>
      </c>
      <c r="C62" s="28" t="s">
        <v>496</v>
      </c>
      <c r="D62" s="28" t="s">
        <v>154</v>
      </c>
      <c r="E62" s="28" t="s">
        <v>879</v>
      </c>
      <c r="F62" s="28">
        <v>19303032673</v>
      </c>
      <c r="G62" s="28" t="s">
        <v>156</v>
      </c>
      <c r="H62" s="28" t="s">
        <v>498</v>
      </c>
      <c r="I62" s="28" t="s">
        <v>44</v>
      </c>
      <c r="J62" s="28">
        <v>4.6</v>
      </c>
      <c r="K62" s="28" t="s">
        <v>880</v>
      </c>
      <c r="L62" s="32">
        <v>5</v>
      </c>
      <c r="M62" s="32" t="s">
        <v>881</v>
      </c>
      <c r="N62" s="28">
        <v>5</v>
      </c>
      <c r="O62" s="28" t="s">
        <v>882</v>
      </c>
      <c r="P62" s="28">
        <v>0</v>
      </c>
      <c r="Q62" s="28" t="s">
        <v>146</v>
      </c>
      <c r="R62" s="28">
        <v>0</v>
      </c>
      <c r="S62" s="28">
        <v>0</v>
      </c>
      <c r="T62" s="28">
        <v>0</v>
      </c>
      <c r="U62" s="28">
        <v>0</v>
      </c>
      <c r="V62" s="28">
        <v>1.2</v>
      </c>
      <c r="W62" s="28" t="s">
        <v>883</v>
      </c>
      <c r="X62" s="32">
        <v>1</v>
      </c>
      <c r="Y62" s="32" t="s">
        <v>884</v>
      </c>
      <c r="Z62" s="32">
        <v>1</v>
      </c>
      <c r="AA62" s="32" t="s">
        <v>884</v>
      </c>
      <c r="AB62" s="28">
        <v>2</v>
      </c>
      <c r="AC62" s="28" t="s">
        <v>885</v>
      </c>
      <c r="AD62" s="32">
        <v>1.8</v>
      </c>
      <c r="AE62" s="32" t="s">
        <v>886</v>
      </c>
      <c r="AF62" s="32">
        <v>1.7</v>
      </c>
      <c r="AG62" s="32" t="s">
        <v>887</v>
      </c>
      <c r="AH62" s="36">
        <v>7.8</v>
      </c>
      <c r="AI62" s="37">
        <f>L62+P62+X62+AD62</f>
        <v>7.8</v>
      </c>
      <c r="AJ62" s="37">
        <f t="shared" si="16"/>
        <v>7.7</v>
      </c>
      <c r="AK62" s="29"/>
      <c r="AL62" s="28" t="s">
        <v>50</v>
      </c>
      <c r="AM62" s="28" t="s">
        <v>49</v>
      </c>
      <c r="AN62" s="38"/>
    </row>
    <row r="63" ht="135" spans="1:40">
      <c r="A63" s="28">
        <v>62</v>
      </c>
      <c r="B63" s="28">
        <v>20213141030</v>
      </c>
      <c r="C63" s="28" t="s">
        <v>496</v>
      </c>
      <c r="D63" s="28" t="s">
        <v>108</v>
      </c>
      <c r="E63" s="28" t="s">
        <v>888</v>
      </c>
      <c r="F63" s="28">
        <v>13527808799</v>
      </c>
      <c r="G63" s="28" t="s">
        <v>365</v>
      </c>
      <c r="H63" s="28" t="s">
        <v>498</v>
      </c>
      <c r="I63" s="28" t="s">
        <v>44</v>
      </c>
      <c r="J63" s="28">
        <v>0.85</v>
      </c>
      <c r="K63" s="28" t="s">
        <v>889</v>
      </c>
      <c r="L63" s="32">
        <v>0.85</v>
      </c>
      <c r="M63" s="32" t="s">
        <v>889</v>
      </c>
      <c r="N63" s="28">
        <v>0.85</v>
      </c>
      <c r="O63" s="28" t="s">
        <v>889</v>
      </c>
      <c r="P63" s="28">
        <v>0</v>
      </c>
      <c r="Q63" s="28" t="s">
        <v>146</v>
      </c>
      <c r="R63" s="28">
        <v>0</v>
      </c>
      <c r="S63" s="28" t="s">
        <v>146</v>
      </c>
      <c r="T63" s="28">
        <v>0</v>
      </c>
      <c r="U63" s="28" t="s">
        <v>146</v>
      </c>
      <c r="V63" s="28">
        <v>4.4</v>
      </c>
      <c r="W63" s="28" t="s">
        <v>890</v>
      </c>
      <c r="X63" s="32">
        <v>4.4</v>
      </c>
      <c r="Y63" s="32" t="s">
        <v>890</v>
      </c>
      <c r="Z63" s="32">
        <v>4.4</v>
      </c>
      <c r="AA63" s="32" t="s">
        <v>890</v>
      </c>
      <c r="AB63" s="28">
        <v>2.4</v>
      </c>
      <c r="AC63" s="28" t="s">
        <v>891</v>
      </c>
      <c r="AD63" s="32">
        <v>2.4</v>
      </c>
      <c r="AE63" s="32" t="s">
        <v>891</v>
      </c>
      <c r="AF63" s="32">
        <v>2.4</v>
      </c>
      <c r="AG63" s="32" t="s">
        <v>891</v>
      </c>
      <c r="AH63" s="36">
        <v>7.65</v>
      </c>
      <c r="AI63" s="37">
        <v>7.65</v>
      </c>
      <c r="AJ63" s="37">
        <f t="shared" si="16"/>
        <v>7.65</v>
      </c>
      <c r="AK63" s="29"/>
      <c r="AL63" s="28" t="s">
        <v>474</v>
      </c>
      <c r="AM63" s="28" t="s">
        <v>475</v>
      </c>
      <c r="AN63" s="38"/>
    </row>
    <row r="64" ht="202.5" spans="1:40">
      <c r="A64" s="28">
        <v>63</v>
      </c>
      <c r="B64" s="28">
        <v>20213164056</v>
      </c>
      <c r="C64" s="29" t="s">
        <v>504</v>
      </c>
      <c r="D64" s="29" t="s">
        <v>52</v>
      </c>
      <c r="E64" s="29" t="s">
        <v>892</v>
      </c>
      <c r="F64" s="28">
        <v>15918481130</v>
      </c>
      <c r="G64" s="28" t="s">
        <v>365</v>
      </c>
      <c r="H64" s="28" t="s">
        <v>498</v>
      </c>
      <c r="I64" s="28" t="s">
        <v>44</v>
      </c>
      <c r="J64" s="28">
        <v>0.45</v>
      </c>
      <c r="K64" s="28" t="s">
        <v>893</v>
      </c>
      <c r="L64" s="32">
        <v>0.45</v>
      </c>
      <c r="M64" s="32" t="s">
        <v>894</v>
      </c>
      <c r="N64" s="28">
        <v>0.45</v>
      </c>
      <c r="O64" s="29" t="s">
        <v>895</v>
      </c>
      <c r="P64" s="28"/>
      <c r="Q64" s="28"/>
      <c r="R64" s="28"/>
      <c r="S64" s="28"/>
      <c r="T64" s="28"/>
      <c r="U64" s="28"/>
      <c r="V64" s="28">
        <v>4.2</v>
      </c>
      <c r="W64" s="28" t="s">
        <v>896</v>
      </c>
      <c r="X64" s="32">
        <f>4.2</f>
        <v>4.2</v>
      </c>
      <c r="Y64" s="32" t="s">
        <v>896</v>
      </c>
      <c r="Z64" s="32">
        <v>4.2</v>
      </c>
      <c r="AA64" s="32" t="s">
        <v>896</v>
      </c>
      <c r="AB64" s="28">
        <v>2.6</v>
      </c>
      <c r="AC64" s="28" t="s">
        <v>897</v>
      </c>
      <c r="AD64" s="32">
        <v>2.6</v>
      </c>
      <c r="AE64" s="32" t="s">
        <v>897</v>
      </c>
      <c r="AF64" s="32">
        <v>2.6</v>
      </c>
      <c r="AG64" s="32" t="s">
        <v>897</v>
      </c>
      <c r="AH64" s="36">
        <f>AB64+V64+J64</f>
        <v>7.25</v>
      </c>
      <c r="AI64" s="37">
        <v>7.25</v>
      </c>
      <c r="AJ64" s="37">
        <f t="shared" si="16"/>
        <v>7.25</v>
      </c>
      <c r="AK64" s="29"/>
      <c r="AL64" s="28" t="s">
        <v>59</v>
      </c>
      <c r="AM64" s="28" t="s">
        <v>60</v>
      </c>
      <c r="AN64" s="38"/>
    </row>
    <row r="65" ht="108" spans="1:40">
      <c r="A65" s="28">
        <v>64</v>
      </c>
      <c r="B65" s="28">
        <v>20213141002</v>
      </c>
      <c r="C65" s="28" t="s">
        <v>496</v>
      </c>
      <c r="D65" s="28" t="s">
        <v>108</v>
      </c>
      <c r="E65" s="28" t="s">
        <v>898</v>
      </c>
      <c r="F65" s="28">
        <v>15113814233</v>
      </c>
      <c r="G65" s="28" t="s">
        <v>876</v>
      </c>
      <c r="H65" s="28" t="s">
        <v>498</v>
      </c>
      <c r="I65" s="28" t="s">
        <v>44</v>
      </c>
      <c r="J65" s="28">
        <v>1.05</v>
      </c>
      <c r="K65" s="28" t="s">
        <v>899</v>
      </c>
      <c r="L65" s="32">
        <v>1.05</v>
      </c>
      <c r="M65" s="32" t="s">
        <v>899</v>
      </c>
      <c r="N65" s="28">
        <v>1.05</v>
      </c>
      <c r="O65" s="28" t="s">
        <v>899</v>
      </c>
      <c r="P65" s="28">
        <v>0</v>
      </c>
      <c r="Q65" s="28" t="s">
        <v>146</v>
      </c>
      <c r="R65" s="28">
        <v>0</v>
      </c>
      <c r="S65" s="28" t="s">
        <v>146</v>
      </c>
      <c r="T65" s="28">
        <v>0</v>
      </c>
      <c r="U65" s="28" t="s">
        <v>146</v>
      </c>
      <c r="V65" s="28">
        <v>5</v>
      </c>
      <c r="W65" s="28" t="s">
        <v>900</v>
      </c>
      <c r="X65" s="32">
        <v>5</v>
      </c>
      <c r="Y65" s="32" t="s">
        <v>900</v>
      </c>
      <c r="Z65" s="32">
        <v>5</v>
      </c>
      <c r="AA65" s="32" t="s">
        <v>900</v>
      </c>
      <c r="AB65" s="28">
        <v>1.1</v>
      </c>
      <c r="AC65" s="28" t="s">
        <v>901</v>
      </c>
      <c r="AD65" s="32">
        <v>1.1</v>
      </c>
      <c r="AE65" s="32" t="s">
        <v>901</v>
      </c>
      <c r="AF65" s="32">
        <v>1.2</v>
      </c>
      <c r="AG65" s="32" t="s">
        <v>902</v>
      </c>
      <c r="AH65" s="36">
        <v>7.15</v>
      </c>
      <c r="AI65" s="37">
        <v>7.15</v>
      </c>
      <c r="AJ65" s="37">
        <f t="shared" si="16"/>
        <v>7.25</v>
      </c>
      <c r="AK65" s="29"/>
      <c r="AL65" s="28" t="s">
        <v>474</v>
      </c>
      <c r="AM65" s="28" t="s">
        <v>475</v>
      </c>
      <c r="AN65" s="38"/>
    </row>
    <row r="66" ht="81" spans="1:40">
      <c r="A66" s="28">
        <v>65</v>
      </c>
      <c r="B66" s="28">
        <v>20213141009</v>
      </c>
      <c r="C66" s="28" t="s">
        <v>496</v>
      </c>
      <c r="D66" s="28" t="s">
        <v>612</v>
      </c>
      <c r="E66" s="28" t="s">
        <v>903</v>
      </c>
      <c r="F66" s="28" t="s">
        <v>904</v>
      </c>
      <c r="G66" s="28" t="s">
        <v>905</v>
      </c>
      <c r="H66" s="28" t="s">
        <v>498</v>
      </c>
      <c r="I66" s="28" t="s">
        <v>44</v>
      </c>
      <c r="J66" s="28">
        <v>5.95</v>
      </c>
      <c r="K66" s="28" t="s">
        <v>906</v>
      </c>
      <c r="L66" s="32">
        <v>5.95</v>
      </c>
      <c r="M66" s="32" t="s">
        <v>906</v>
      </c>
      <c r="N66" s="28">
        <v>5.95</v>
      </c>
      <c r="O66" s="28" t="s">
        <v>906</v>
      </c>
      <c r="P66" s="28">
        <v>0</v>
      </c>
      <c r="Q66" s="28" t="s">
        <v>245</v>
      </c>
      <c r="R66" s="28">
        <f t="shared" ref="R66:R70" si="17">R67</f>
        <v>0</v>
      </c>
      <c r="S66" s="28"/>
      <c r="T66" s="28"/>
      <c r="U66" s="28"/>
      <c r="V66" s="28">
        <v>0.6</v>
      </c>
      <c r="W66" s="28" t="s">
        <v>907</v>
      </c>
      <c r="X66" s="32">
        <f>V66</f>
        <v>0.6</v>
      </c>
      <c r="Y66" s="32" t="s">
        <v>907</v>
      </c>
      <c r="Z66" s="32">
        <f>X66</f>
        <v>0.6</v>
      </c>
      <c r="AA66" s="32" t="s">
        <v>907</v>
      </c>
      <c r="AB66" s="28">
        <v>0.6</v>
      </c>
      <c r="AC66" s="28" t="s">
        <v>908</v>
      </c>
      <c r="AD66" s="32">
        <f>AB66</f>
        <v>0.6</v>
      </c>
      <c r="AE66" s="32" t="s">
        <v>908</v>
      </c>
      <c r="AF66" s="32">
        <v>0.6</v>
      </c>
      <c r="AG66" s="32" t="s">
        <v>908</v>
      </c>
      <c r="AH66" s="36">
        <f t="shared" ref="AH66:AH70" si="18">J66+P66+V66+AB66</f>
        <v>7.15</v>
      </c>
      <c r="AI66" s="37">
        <v>7.15</v>
      </c>
      <c r="AJ66" s="37">
        <f t="shared" si="16"/>
        <v>7.15</v>
      </c>
      <c r="AK66" s="29"/>
      <c r="AL66" s="28" t="s">
        <v>59</v>
      </c>
      <c r="AM66" s="28" t="s">
        <v>248</v>
      </c>
      <c r="AN66" s="38"/>
    </row>
    <row r="67" ht="108" spans="1:40">
      <c r="A67" s="28">
        <v>66</v>
      </c>
      <c r="B67" s="28">
        <v>20213141029</v>
      </c>
      <c r="C67" s="28" t="s">
        <v>496</v>
      </c>
      <c r="D67" s="28" t="s">
        <v>154</v>
      </c>
      <c r="E67" s="28" t="s">
        <v>909</v>
      </c>
      <c r="F67" s="28">
        <v>18826220488</v>
      </c>
      <c r="G67" s="28" t="s">
        <v>70</v>
      </c>
      <c r="H67" s="28" t="s">
        <v>498</v>
      </c>
      <c r="I67" s="28" t="s">
        <v>44</v>
      </c>
      <c r="J67" s="28">
        <v>4.65</v>
      </c>
      <c r="K67" s="28" t="s">
        <v>910</v>
      </c>
      <c r="L67" s="32">
        <v>4.45</v>
      </c>
      <c r="M67" s="32" t="s">
        <v>911</v>
      </c>
      <c r="N67" s="28">
        <v>4.2</v>
      </c>
      <c r="O67" s="28" t="s">
        <v>912</v>
      </c>
      <c r="P67" s="28">
        <v>0</v>
      </c>
      <c r="Q67" s="28" t="s">
        <v>146</v>
      </c>
      <c r="R67" s="28">
        <v>0</v>
      </c>
      <c r="S67" s="28">
        <v>0</v>
      </c>
      <c r="T67" s="28">
        <v>0</v>
      </c>
      <c r="U67" s="28">
        <v>0</v>
      </c>
      <c r="V67" s="28">
        <v>0.6</v>
      </c>
      <c r="W67" s="28" t="s">
        <v>913</v>
      </c>
      <c r="X67" s="32">
        <v>0.6</v>
      </c>
      <c r="Y67" s="32" t="s">
        <v>913</v>
      </c>
      <c r="Z67" s="32">
        <v>0.6</v>
      </c>
      <c r="AA67" s="32" t="s">
        <v>913</v>
      </c>
      <c r="AB67" s="28">
        <v>2.5</v>
      </c>
      <c r="AC67" s="28" t="s">
        <v>914</v>
      </c>
      <c r="AD67" s="32">
        <v>2.3</v>
      </c>
      <c r="AE67" s="32" t="s">
        <v>915</v>
      </c>
      <c r="AF67" s="32">
        <v>2.3</v>
      </c>
      <c r="AG67" s="32" t="s">
        <v>916</v>
      </c>
      <c r="AH67" s="36">
        <f>J67+N67+V67+AB67</f>
        <v>11.95</v>
      </c>
      <c r="AI67" s="37">
        <f>L67+P67+X67+AD67</f>
        <v>7.35</v>
      </c>
      <c r="AJ67" s="37">
        <f t="shared" si="16"/>
        <v>7.1</v>
      </c>
      <c r="AK67" s="29"/>
      <c r="AL67" s="28" t="s">
        <v>50</v>
      </c>
      <c r="AM67" s="28" t="s">
        <v>49</v>
      </c>
      <c r="AN67" s="38"/>
    </row>
    <row r="68" ht="81" spans="1:40">
      <c r="A68" s="28">
        <v>67</v>
      </c>
      <c r="B68" s="28">
        <v>20213164028</v>
      </c>
      <c r="C68" s="28" t="s">
        <v>504</v>
      </c>
      <c r="D68" s="28" t="s">
        <v>68</v>
      </c>
      <c r="E68" s="28" t="s">
        <v>917</v>
      </c>
      <c r="F68" s="28">
        <v>13104813732</v>
      </c>
      <c r="G68" s="28" t="s">
        <v>119</v>
      </c>
      <c r="H68" s="28" t="s">
        <v>498</v>
      </c>
      <c r="I68" s="28" t="s">
        <v>44</v>
      </c>
      <c r="J68" s="28">
        <v>1.15</v>
      </c>
      <c r="K68" s="28" t="s">
        <v>918</v>
      </c>
      <c r="L68" s="32" t="s">
        <v>919</v>
      </c>
      <c r="M68" s="32">
        <v>1.15</v>
      </c>
      <c r="N68" s="28"/>
      <c r="O68" s="28"/>
      <c r="P68" s="28">
        <v>0</v>
      </c>
      <c r="Q68" s="28"/>
      <c r="R68" s="28"/>
      <c r="S68" s="28"/>
      <c r="T68" s="28"/>
      <c r="U68" s="28"/>
      <c r="V68" s="28">
        <v>5.6</v>
      </c>
      <c r="W68" s="28" t="s">
        <v>920</v>
      </c>
      <c r="X68" s="32" t="s">
        <v>921</v>
      </c>
      <c r="Y68" s="32">
        <v>5.4</v>
      </c>
      <c r="Z68" s="32"/>
      <c r="AA68" s="32"/>
      <c r="AB68" s="28">
        <v>0.6</v>
      </c>
      <c r="AC68" s="28" t="s">
        <v>922</v>
      </c>
      <c r="AD68" s="32"/>
      <c r="AE68" s="32"/>
      <c r="AF68" s="32"/>
      <c r="AG68" s="32"/>
      <c r="AH68" s="36">
        <v>7.15</v>
      </c>
      <c r="AI68" s="37">
        <v>6.95</v>
      </c>
      <c r="AJ68" s="37">
        <v>6.95</v>
      </c>
      <c r="AK68" s="29"/>
      <c r="AL68" s="28" t="s">
        <v>95</v>
      </c>
      <c r="AM68" s="28" t="s">
        <v>76</v>
      </c>
      <c r="AN68" s="38"/>
    </row>
    <row r="69" ht="108" spans="1:40">
      <c r="A69" s="28">
        <v>68</v>
      </c>
      <c r="B69" s="28">
        <v>20213141034</v>
      </c>
      <c r="C69" s="28" t="s">
        <v>496</v>
      </c>
      <c r="D69" s="28" t="s">
        <v>612</v>
      </c>
      <c r="E69" s="28" t="s">
        <v>923</v>
      </c>
      <c r="F69" s="28" t="s">
        <v>924</v>
      </c>
      <c r="G69" s="28" t="s">
        <v>568</v>
      </c>
      <c r="H69" s="28" t="s">
        <v>498</v>
      </c>
      <c r="I69" s="28" t="s">
        <v>44</v>
      </c>
      <c r="J69" s="28">
        <v>1.75</v>
      </c>
      <c r="K69" s="28" t="s">
        <v>925</v>
      </c>
      <c r="L69" s="32">
        <f>J69</f>
        <v>1.75</v>
      </c>
      <c r="M69" s="32" t="s">
        <v>925</v>
      </c>
      <c r="N69" s="28">
        <f>L69</f>
        <v>1.75</v>
      </c>
      <c r="O69" s="28" t="s">
        <v>925</v>
      </c>
      <c r="P69" s="28">
        <v>0</v>
      </c>
      <c r="Q69" s="28" t="s">
        <v>245</v>
      </c>
      <c r="R69" s="28">
        <f t="shared" si="17"/>
        <v>0</v>
      </c>
      <c r="S69" s="28"/>
      <c r="T69" s="28"/>
      <c r="U69" s="28"/>
      <c r="V69" s="28">
        <v>4.6</v>
      </c>
      <c r="W69" s="28" t="s">
        <v>926</v>
      </c>
      <c r="X69" s="32">
        <v>0.6</v>
      </c>
      <c r="Y69" s="32" t="s">
        <v>927</v>
      </c>
      <c r="Z69" s="32">
        <v>4.6</v>
      </c>
      <c r="AA69" s="32" t="s">
        <v>928</v>
      </c>
      <c r="AB69" s="28">
        <v>0.6</v>
      </c>
      <c r="AC69" s="28" t="s">
        <v>929</v>
      </c>
      <c r="AD69" s="32">
        <f>AB69</f>
        <v>0.6</v>
      </c>
      <c r="AE69" s="32" t="s">
        <v>929</v>
      </c>
      <c r="AF69" s="32">
        <v>0.6</v>
      </c>
      <c r="AG69" s="32" t="s">
        <v>929</v>
      </c>
      <c r="AH69" s="36">
        <f t="shared" si="18"/>
        <v>6.95</v>
      </c>
      <c r="AI69" s="37">
        <f>L69+R69+X69+AD69</f>
        <v>2.95</v>
      </c>
      <c r="AJ69" s="37">
        <f t="shared" ref="AJ69:AJ73" si="19">N69+Z69+AF69</f>
        <v>6.95</v>
      </c>
      <c r="AK69" s="29"/>
      <c r="AL69" s="28" t="s">
        <v>59</v>
      </c>
      <c r="AM69" s="28" t="s">
        <v>248</v>
      </c>
      <c r="AN69" s="38"/>
    </row>
    <row r="70" ht="85.5" spans="1:40">
      <c r="A70" s="28">
        <v>69</v>
      </c>
      <c r="B70" s="28">
        <v>20213141042</v>
      </c>
      <c r="C70" s="28" t="s">
        <v>496</v>
      </c>
      <c r="D70" s="28" t="s">
        <v>612</v>
      </c>
      <c r="E70" s="28" t="s">
        <v>930</v>
      </c>
      <c r="F70" s="28" t="s">
        <v>931</v>
      </c>
      <c r="G70" s="28" t="s">
        <v>278</v>
      </c>
      <c r="H70" s="28" t="s">
        <v>498</v>
      </c>
      <c r="I70" s="28" t="s">
        <v>44</v>
      </c>
      <c r="J70" s="28">
        <v>3.95</v>
      </c>
      <c r="K70" s="28" t="s">
        <v>932</v>
      </c>
      <c r="L70" s="32">
        <f>J70</f>
        <v>3.95</v>
      </c>
      <c r="M70" s="32" t="s">
        <v>932</v>
      </c>
      <c r="N70" s="28">
        <f>L70</f>
        <v>3.95</v>
      </c>
      <c r="O70" s="28" t="s">
        <v>932</v>
      </c>
      <c r="P70" s="28">
        <v>0</v>
      </c>
      <c r="Q70" s="28" t="s">
        <v>245</v>
      </c>
      <c r="R70" s="28">
        <f t="shared" si="17"/>
        <v>0</v>
      </c>
      <c r="S70" s="28"/>
      <c r="T70" s="28"/>
      <c r="U70" s="28"/>
      <c r="V70" s="28">
        <v>0.6</v>
      </c>
      <c r="W70" s="28" t="s">
        <v>933</v>
      </c>
      <c r="X70" s="32">
        <f>V70</f>
        <v>0.6</v>
      </c>
      <c r="Y70" s="32" t="s">
        <v>933</v>
      </c>
      <c r="Z70" s="32">
        <f>X70</f>
        <v>0.6</v>
      </c>
      <c r="AA70" s="32" t="s">
        <v>933</v>
      </c>
      <c r="AB70" s="28">
        <v>2.6</v>
      </c>
      <c r="AC70" s="39" t="s">
        <v>934</v>
      </c>
      <c r="AD70" s="32">
        <v>2.3</v>
      </c>
      <c r="AE70" s="32" t="s">
        <v>935</v>
      </c>
      <c r="AF70" s="32">
        <v>2.3</v>
      </c>
      <c r="AG70" s="32" t="s">
        <v>935</v>
      </c>
      <c r="AH70" s="36">
        <f t="shared" si="18"/>
        <v>7.15</v>
      </c>
      <c r="AI70" s="37">
        <f>L70+R70+X70+AD70</f>
        <v>6.85</v>
      </c>
      <c r="AJ70" s="37">
        <f t="shared" si="19"/>
        <v>6.85</v>
      </c>
      <c r="AK70" s="29"/>
      <c r="AL70" s="28" t="s">
        <v>59</v>
      </c>
      <c r="AM70" s="28" t="s">
        <v>248</v>
      </c>
      <c r="AN70" s="38"/>
    </row>
    <row r="71" ht="121.5" spans="1:40">
      <c r="A71" s="28">
        <v>70</v>
      </c>
      <c r="B71" s="28">
        <v>20213141032</v>
      </c>
      <c r="C71" s="28" t="s">
        <v>496</v>
      </c>
      <c r="D71" s="28" t="s">
        <v>108</v>
      </c>
      <c r="E71" s="28" t="s">
        <v>936</v>
      </c>
      <c r="F71" s="28">
        <v>15622370859</v>
      </c>
      <c r="G71" s="28" t="s">
        <v>365</v>
      </c>
      <c r="H71" s="28" t="s">
        <v>498</v>
      </c>
      <c r="I71" s="28" t="s">
        <v>44</v>
      </c>
      <c r="J71" s="28">
        <v>0.45</v>
      </c>
      <c r="K71" s="28" t="s">
        <v>937</v>
      </c>
      <c r="L71" s="32">
        <v>0.45</v>
      </c>
      <c r="M71" s="32" t="s">
        <v>937</v>
      </c>
      <c r="N71" s="28">
        <v>0.45</v>
      </c>
      <c r="O71" s="28" t="s">
        <v>937</v>
      </c>
      <c r="P71" s="28">
        <v>0</v>
      </c>
      <c r="Q71" s="28" t="s">
        <v>146</v>
      </c>
      <c r="R71" s="28">
        <v>0</v>
      </c>
      <c r="S71" s="28" t="s">
        <v>146</v>
      </c>
      <c r="T71" s="28">
        <v>0</v>
      </c>
      <c r="U71" s="28" t="s">
        <v>146</v>
      </c>
      <c r="V71" s="28">
        <v>6.3</v>
      </c>
      <c r="W71" s="28" t="s">
        <v>938</v>
      </c>
      <c r="X71" s="32">
        <v>6.3</v>
      </c>
      <c r="Y71" s="32" t="s">
        <v>938</v>
      </c>
      <c r="Z71" s="32">
        <v>6.3</v>
      </c>
      <c r="AA71" s="32" t="s">
        <v>938</v>
      </c>
      <c r="AB71" s="28">
        <v>0</v>
      </c>
      <c r="AC71" s="28" t="s">
        <v>146</v>
      </c>
      <c r="AD71" s="32">
        <v>0</v>
      </c>
      <c r="AE71" s="32" t="s">
        <v>146</v>
      </c>
      <c r="AF71" s="32">
        <v>0</v>
      </c>
      <c r="AG71" s="32" t="s">
        <v>146</v>
      </c>
      <c r="AH71" s="36">
        <v>6.75</v>
      </c>
      <c r="AI71" s="37">
        <v>6.75</v>
      </c>
      <c r="AJ71" s="37">
        <f t="shared" si="19"/>
        <v>6.75</v>
      </c>
      <c r="AK71" s="29"/>
      <c r="AL71" s="28" t="s">
        <v>474</v>
      </c>
      <c r="AM71" s="28" t="s">
        <v>475</v>
      </c>
      <c r="AN71" s="38"/>
    </row>
    <row r="72" ht="94.5" spans="1:40">
      <c r="A72" s="28">
        <v>71</v>
      </c>
      <c r="B72" s="28">
        <v>20213164084</v>
      </c>
      <c r="C72" s="28" t="s">
        <v>504</v>
      </c>
      <c r="D72" s="28" t="s">
        <v>108</v>
      </c>
      <c r="E72" s="28" t="s">
        <v>939</v>
      </c>
      <c r="F72" s="28">
        <v>18697132271</v>
      </c>
      <c r="G72" s="28" t="s">
        <v>568</v>
      </c>
      <c r="H72" s="28" t="s">
        <v>498</v>
      </c>
      <c r="I72" s="28" t="s">
        <v>44</v>
      </c>
      <c r="J72" s="28">
        <v>1.25</v>
      </c>
      <c r="K72" s="28" t="s">
        <v>940</v>
      </c>
      <c r="L72" s="32">
        <v>1.25</v>
      </c>
      <c r="M72" s="32" t="s">
        <v>940</v>
      </c>
      <c r="N72" s="28">
        <v>1.25</v>
      </c>
      <c r="O72" s="28" t="s">
        <v>940</v>
      </c>
      <c r="P72" s="28">
        <v>0</v>
      </c>
      <c r="Q72" s="28" t="s">
        <v>146</v>
      </c>
      <c r="R72" s="28">
        <v>0</v>
      </c>
      <c r="S72" s="28" t="s">
        <v>146</v>
      </c>
      <c r="T72" s="28">
        <v>0</v>
      </c>
      <c r="U72" s="28" t="s">
        <v>146</v>
      </c>
      <c r="V72" s="28">
        <v>4.4</v>
      </c>
      <c r="W72" s="28" t="s">
        <v>941</v>
      </c>
      <c r="X72" s="32">
        <v>4.4</v>
      </c>
      <c r="Y72" s="32" t="s">
        <v>941</v>
      </c>
      <c r="Z72" s="32">
        <v>4.4</v>
      </c>
      <c r="AA72" s="32" t="s">
        <v>941</v>
      </c>
      <c r="AB72" s="28">
        <v>1</v>
      </c>
      <c r="AC72" s="28" t="s">
        <v>942</v>
      </c>
      <c r="AD72" s="32">
        <v>1</v>
      </c>
      <c r="AE72" s="32" t="s">
        <v>942</v>
      </c>
      <c r="AF72" s="32">
        <v>1</v>
      </c>
      <c r="AG72" s="32" t="s">
        <v>942</v>
      </c>
      <c r="AH72" s="36">
        <v>6.65</v>
      </c>
      <c r="AI72" s="37">
        <v>6.65</v>
      </c>
      <c r="AJ72" s="37">
        <f t="shared" si="19"/>
        <v>6.65</v>
      </c>
      <c r="AK72" s="29"/>
      <c r="AL72" s="28" t="s">
        <v>474</v>
      </c>
      <c r="AM72" s="28" t="s">
        <v>475</v>
      </c>
      <c r="AN72" s="38"/>
    </row>
    <row r="73" ht="162" spans="1:40">
      <c r="A73" s="28">
        <v>72</v>
      </c>
      <c r="B73" s="28">
        <v>20213141038</v>
      </c>
      <c r="C73" s="28" t="s">
        <v>496</v>
      </c>
      <c r="D73" s="28" t="s">
        <v>108</v>
      </c>
      <c r="E73" s="28" t="s">
        <v>943</v>
      </c>
      <c r="F73" s="28">
        <v>15362947006</v>
      </c>
      <c r="G73" s="28" t="s">
        <v>944</v>
      </c>
      <c r="H73" s="28" t="s">
        <v>498</v>
      </c>
      <c r="I73" s="28" t="s">
        <v>44</v>
      </c>
      <c r="J73" s="28">
        <v>5.45</v>
      </c>
      <c r="K73" s="28" t="s">
        <v>945</v>
      </c>
      <c r="L73" s="32">
        <v>5.45</v>
      </c>
      <c r="M73" s="32" t="s">
        <v>945</v>
      </c>
      <c r="N73" s="28">
        <v>5.25</v>
      </c>
      <c r="O73" s="28" t="s">
        <v>946</v>
      </c>
      <c r="P73" s="28">
        <v>0</v>
      </c>
      <c r="Q73" s="28" t="s">
        <v>146</v>
      </c>
      <c r="R73" s="28">
        <v>0</v>
      </c>
      <c r="S73" s="28" t="s">
        <v>146</v>
      </c>
      <c r="T73" s="28">
        <v>0</v>
      </c>
      <c r="U73" s="28" t="s">
        <v>146</v>
      </c>
      <c r="V73" s="28">
        <v>0.6</v>
      </c>
      <c r="W73" s="28" t="s">
        <v>947</v>
      </c>
      <c r="X73" s="32">
        <v>0.6</v>
      </c>
      <c r="Y73" s="32" t="s">
        <v>947</v>
      </c>
      <c r="Z73" s="32">
        <v>0.6</v>
      </c>
      <c r="AA73" s="32" t="s">
        <v>947</v>
      </c>
      <c r="AB73" s="28">
        <v>0.6</v>
      </c>
      <c r="AC73" s="28" t="s">
        <v>948</v>
      </c>
      <c r="AD73" s="32">
        <v>0.6</v>
      </c>
      <c r="AE73" s="32" t="s">
        <v>948</v>
      </c>
      <c r="AF73" s="32">
        <v>0.6</v>
      </c>
      <c r="AG73" s="32" t="s">
        <v>948</v>
      </c>
      <c r="AH73" s="36">
        <v>6.65</v>
      </c>
      <c r="AI73" s="37">
        <v>6.65</v>
      </c>
      <c r="AJ73" s="37">
        <f t="shared" si="19"/>
        <v>6.45</v>
      </c>
      <c r="AK73" s="29"/>
      <c r="AL73" s="28" t="s">
        <v>474</v>
      </c>
      <c r="AM73" s="28" t="s">
        <v>475</v>
      </c>
      <c r="AN73" s="38"/>
    </row>
    <row r="74" ht="148.5" spans="1:40">
      <c r="A74" s="28">
        <v>73</v>
      </c>
      <c r="B74" s="28">
        <v>20213141003</v>
      </c>
      <c r="C74" s="29" t="s">
        <v>496</v>
      </c>
      <c r="D74" s="29" t="s">
        <v>52</v>
      </c>
      <c r="E74" s="29" t="s">
        <v>949</v>
      </c>
      <c r="F74" s="28">
        <v>13724637857</v>
      </c>
      <c r="G74" s="28" t="s">
        <v>101</v>
      </c>
      <c r="H74" s="28" t="s">
        <v>498</v>
      </c>
      <c r="I74" s="28" t="s">
        <v>44</v>
      </c>
      <c r="J74" s="28">
        <v>4.1</v>
      </c>
      <c r="K74" s="28" t="s">
        <v>950</v>
      </c>
      <c r="L74" s="32">
        <v>4.1</v>
      </c>
      <c r="M74" s="32" t="s">
        <v>951</v>
      </c>
      <c r="N74" s="28">
        <v>4.1</v>
      </c>
      <c r="O74" s="29" t="s">
        <v>952</v>
      </c>
      <c r="P74" s="28"/>
      <c r="Q74" s="28"/>
      <c r="R74" s="28"/>
      <c r="S74" s="28"/>
      <c r="T74" s="28"/>
      <c r="U74" s="28"/>
      <c r="V74" s="28">
        <v>0.7</v>
      </c>
      <c r="W74" s="28" t="s">
        <v>953</v>
      </c>
      <c r="X74" s="32">
        <v>0.7</v>
      </c>
      <c r="Y74" s="32" t="s">
        <v>953</v>
      </c>
      <c r="Z74" s="32">
        <v>0.7</v>
      </c>
      <c r="AA74" s="32" t="s">
        <v>953</v>
      </c>
      <c r="AB74" s="28">
        <v>1.9</v>
      </c>
      <c r="AC74" s="28" t="s">
        <v>954</v>
      </c>
      <c r="AD74" s="32">
        <v>1.7</v>
      </c>
      <c r="AE74" s="32" t="s">
        <v>955</v>
      </c>
      <c r="AF74" s="32">
        <v>1.6</v>
      </c>
      <c r="AG74" s="32" t="s">
        <v>956</v>
      </c>
      <c r="AH74" s="36">
        <f>AB74+V74+J74</f>
        <v>6.7</v>
      </c>
      <c r="AI74" s="37">
        <v>6.5</v>
      </c>
      <c r="AJ74" s="37">
        <f>6.3</f>
        <v>6.3</v>
      </c>
      <c r="AK74" s="29"/>
      <c r="AL74" s="28" t="s">
        <v>59</v>
      </c>
      <c r="AM74" s="28" t="s">
        <v>60</v>
      </c>
      <c r="AN74" s="38"/>
    </row>
    <row r="75" ht="72.75" spans="1:40">
      <c r="A75" s="28">
        <v>74</v>
      </c>
      <c r="B75" s="28">
        <v>20213164074</v>
      </c>
      <c r="C75" s="28" t="s">
        <v>504</v>
      </c>
      <c r="D75" s="28" t="s">
        <v>612</v>
      </c>
      <c r="E75" s="28" t="s">
        <v>957</v>
      </c>
      <c r="F75" s="28" t="s">
        <v>958</v>
      </c>
      <c r="G75" s="28" t="s">
        <v>377</v>
      </c>
      <c r="H75" s="28" t="s">
        <v>498</v>
      </c>
      <c r="I75" s="28" t="s">
        <v>44</v>
      </c>
      <c r="J75" s="28">
        <v>0.95</v>
      </c>
      <c r="K75" s="28" t="s">
        <v>959</v>
      </c>
      <c r="L75" s="32">
        <f>J75</f>
        <v>0.95</v>
      </c>
      <c r="M75" s="32" t="s">
        <v>959</v>
      </c>
      <c r="N75" s="28">
        <f>L75</f>
        <v>0.95</v>
      </c>
      <c r="O75" s="28" t="s">
        <v>959</v>
      </c>
      <c r="P75" s="28">
        <v>0</v>
      </c>
      <c r="Q75" s="28" t="s">
        <v>245</v>
      </c>
      <c r="R75" s="28">
        <f>R76</f>
        <v>0</v>
      </c>
      <c r="S75" s="28"/>
      <c r="T75" s="28"/>
      <c r="U75" s="28"/>
      <c r="V75" s="28">
        <v>4</v>
      </c>
      <c r="W75" s="28" t="s">
        <v>960</v>
      </c>
      <c r="X75" s="32">
        <f>V75</f>
        <v>4</v>
      </c>
      <c r="Y75" s="32" t="s">
        <v>960</v>
      </c>
      <c r="Z75" s="32">
        <f>X75</f>
        <v>4</v>
      </c>
      <c r="AA75" s="32" t="s">
        <v>960</v>
      </c>
      <c r="AB75" s="28">
        <v>1.6</v>
      </c>
      <c r="AC75" s="39" t="s">
        <v>961</v>
      </c>
      <c r="AD75" s="32">
        <f>AB75-0.3</f>
        <v>1.3</v>
      </c>
      <c r="AE75" s="32" t="s">
        <v>962</v>
      </c>
      <c r="AF75" s="32">
        <v>1.3</v>
      </c>
      <c r="AG75" s="32"/>
      <c r="AH75" s="36">
        <f>J75+P75+V75+AB75</f>
        <v>6.55</v>
      </c>
      <c r="AI75" s="37">
        <f t="shared" ref="AI75:AI79" si="20">L75+R75+X75+AD75</f>
        <v>6.25</v>
      </c>
      <c r="AJ75" s="37">
        <f t="shared" ref="AJ75:AJ88" si="21">N75+Z75+AF75</f>
        <v>6.25</v>
      </c>
      <c r="AK75" s="29"/>
      <c r="AL75" s="28" t="s">
        <v>59</v>
      </c>
      <c r="AM75" s="28" t="s">
        <v>248</v>
      </c>
      <c r="AN75" s="38"/>
    </row>
    <row r="76" ht="148.5" spans="1:40">
      <c r="A76" s="28">
        <v>75</v>
      </c>
      <c r="B76" s="28">
        <v>20213141036</v>
      </c>
      <c r="C76" s="28" t="s">
        <v>496</v>
      </c>
      <c r="D76" s="28" t="s">
        <v>86</v>
      </c>
      <c r="E76" s="28" t="s">
        <v>963</v>
      </c>
      <c r="F76" s="28">
        <v>13435159678</v>
      </c>
      <c r="G76" s="28" t="s">
        <v>450</v>
      </c>
      <c r="H76" s="28" t="s">
        <v>498</v>
      </c>
      <c r="I76" s="28" t="s">
        <v>44</v>
      </c>
      <c r="J76" s="28">
        <v>3.65</v>
      </c>
      <c r="K76" s="28" t="s">
        <v>964</v>
      </c>
      <c r="L76" s="32">
        <v>3.5</v>
      </c>
      <c r="M76" s="32" t="s">
        <v>965</v>
      </c>
      <c r="N76" s="28">
        <v>3.5</v>
      </c>
      <c r="O76" s="28" t="s">
        <v>966</v>
      </c>
      <c r="P76" s="28">
        <v>0</v>
      </c>
      <c r="Q76" s="28">
        <v>0</v>
      </c>
      <c r="R76" s="28">
        <v>0</v>
      </c>
      <c r="S76" s="28">
        <v>0</v>
      </c>
      <c r="T76" s="28">
        <v>0</v>
      </c>
      <c r="U76" s="28">
        <v>0</v>
      </c>
      <c r="V76" s="28">
        <v>8.2</v>
      </c>
      <c r="W76" s="28" t="s">
        <v>967</v>
      </c>
      <c r="X76" s="32">
        <v>7.8</v>
      </c>
      <c r="Y76" s="32" t="s">
        <v>968</v>
      </c>
      <c r="Z76" s="32">
        <v>0.6</v>
      </c>
      <c r="AA76" s="32" t="s">
        <v>969</v>
      </c>
      <c r="AB76" s="28">
        <v>2.1</v>
      </c>
      <c r="AC76" s="28" t="s">
        <v>970</v>
      </c>
      <c r="AD76" s="32">
        <v>2.1</v>
      </c>
      <c r="AE76" s="32" t="s">
        <v>971</v>
      </c>
      <c r="AF76" s="32">
        <v>2.1</v>
      </c>
      <c r="AG76" s="32" t="s">
        <v>971</v>
      </c>
      <c r="AH76" s="36">
        <v>13.95</v>
      </c>
      <c r="AI76" s="37">
        <v>13.4</v>
      </c>
      <c r="AJ76" s="37">
        <f t="shared" si="21"/>
        <v>6.2</v>
      </c>
      <c r="AK76" s="29" t="s">
        <v>972</v>
      </c>
      <c r="AL76" s="28" t="s">
        <v>94</v>
      </c>
      <c r="AM76" s="28" t="s">
        <v>95</v>
      </c>
      <c r="AN76" s="38"/>
    </row>
    <row r="77" ht="108" spans="1:40">
      <c r="A77" s="28">
        <v>76</v>
      </c>
      <c r="B77" s="28">
        <v>20213141064</v>
      </c>
      <c r="C77" s="28" t="s">
        <v>496</v>
      </c>
      <c r="D77" s="28" t="s">
        <v>68</v>
      </c>
      <c r="E77" s="28" t="s">
        <v>973</v>
      </c>
      <c r="F77" s="28">
        <v>18029537815</v>
      </c>
      <c r="G77" s="28" t="s">
        <v>327</v>
      </c>
      <c r="H77" s="28" t="s">
        <v>498</v>
      </c>
      <c r="I77" s="28" t="s">
        <v>44</v>
      </c>
      <c r="J77" s="28">
        <v>4.55</v>
      </c>
      <c r="K77" s="28" t="s">
        <v>974</v>
      </c>
      <c r="L77" s="32"/>
      <c r="M77" s="32"/>
      <c r="N77" s="28"/>
      <c r="O77" s="28"/>
      <c r="P77" s="28">
        <v>0</v>
      </c>
      <c r="Q77" s="28"/>
      <c r="R77" s="28"/>
      <c r="S77" s="28"/>
      <c r="T77" s="28"/>
      <c r="U77" s="28"/>
      <c r="V77" s="28">
        <v>0.2</v>
      </c>
      <c r="W77" s="28" t="s">
        <v>975</v>
      </c>
      <c r="X77" s="32"/>
      <c r="Y77" s="32"/>
      <c r="Z77" s="32"/>
      <c r="AA77" s="32"/>
      <c r="AB77" s="28">
        <v>1.3</v>
      </c>
      <c r="AC77" s="28" t="s">
        <v>976</v>
      </c>
      <c r="AD77" s="32"/>
      <c r="AE77" s="32"/>
      <c r="AF77" s="32"/>
      <c r="AG77" s="32"/>
      <c r="AH77" s="36">
        <v>6.05</v>
      </c>
      <c r="AI77" s="37"/>
      <c r="AJ77" s="37">
        <v>6.05</v>
      </c>
      <c r="AK77" s="29"/>
      <c r="AL77" s="28" t="s">
        <v>95</v>
      </c>
      <c r="AM77" s="28" t="s">
        <v>76</v>
      </c>
      <c r="AN77" s="38"/>
    </row>
    <row r="78" ht="67.5" spans="1:40">
      <c r="A78" s="28">
        <v>77</v>
      </c>
      <c r="B78" s="28">
        <v>20213164039</v>
      </c>
      <c r="C78" s="28" t="s">
        <v>555</v>
      </c>
      <c r="D78" s="28" t="s">
        <v>140</v>
      </c>
      <c r="E78" s="28" t="s">
        <v>977</v>
      </c>
      <c r="F78" s="28">
        <v>15218853535</v>
      </c>
      <c r="G78" s="28" t="s">
        <v>978</v>
      </c>
      <c r="H78" s="28" t="s">
        <v>498</v>
      </c>
      <c r="I78" s="28" t="s">
        <v>44</v>
      </c>
      <c r="J78" s="28">
        <v>3.6</v>
      </c>
      <c r="K78" s="28" t="s">
        <v>979</v>
      </c>
      <c r="L78" s="32">
        <v>3.4</v>
      </c>
      <c r="M78" s="32" t="s">
        <v>980</v>
      </c>
      <c r="N78" s="28">
        <v>3.4</v>
      </c>
      <c r="O78" s="28" t="s">
        <v>980</v>
      </c>
      <c r="P78" s="28">
        <v>0</v>
      </c>
      <c r="Q78" s="28" t="s">
        <v>146</v>
      </c>
      <c r="R78" s="28">
        <v>0</v>
      </c>
      <c r="S78" s="28" t="s">
        <v>146</v>
      </c>
      <c r="T78" s="28"/>
      <c r="U78" s="28"/>
      <c r="V78" s="28">
        <v>1.6</v>
      </c>
      <c r="W78" s="28" t="s">
        <v>981</v>
      </c>
      <c r="X78" s="32">
        <v>1.8</v>
      </c>
      <c r="Y78" s="32" t="s">
        <v>982</v>
      </c>
      <c r="Z78" s="32">
        <v>1.8</v>
      </c>
      <c r="AA78" s="32" t="s">
        <v>982</v>
      </c>
      <c r="AB78" s="28">
        <v>0.8</v>
      </c>
      <c r="AC78" s="28" t="s">
        <v>983</v>
      </c>
      <c r="AD78" s="32">
        <v>0.8</v>
      </c>
      <c r="AE78" s="32" t="s">
        <v>983</v>
      </c>
      <c r="AF78" s="32">
        <v>0.8</v>
      </c>
      <c r="AG78" s="32" t="s">
        <v>983</v>
      </c>
      <c r="AH78" s="36">
        <v>6</v>
      </c>
      <c r="AI78" s="37">
        <f t="shared" si="20"/>
        <v>6</v>
      </c>
      <c r="AJ78" s="37">
        <f t="shared" si="21"/>
        <v>6</v>
      </c>
      <c r="AK78" s="29"/>
      <c r="AL78" s="28" t="s">
        <v>200</v>
      </c>
      <c r="AM78" s="28" t="s">
        <v>94</v>
      </c>
      <c r="AN78" s="38"/>
    </row>
    <row r="79" ht="175.5" spans="1:40">
      <c r="A79" s="28">
        <v>78</v>
      </c>
      <c r="B79" s="28">
        <v>20213141087</v>
      </c>
      <c r="C79" s="28" t="s">
        <v>496</v>
      </c>
      <c r="D79" s="28" t="s">
        <v>612</v>
      </c>
      <c r="E79" s="28" t="s">
        <v>984</v>
      </c>
      <c r="F79" s="28" t="s">
        <v>985</v>
      </c>
      <c r="G79" s="28" t="s">
        <v>849</v>
      </c>
      <c r="H79" s="28" t="s">
        <v>498</v>
      </c>
      <c r="I79" s="28" t="s">
        <v>44</v>
      </c>
      <c r="J79" s="28">
        <v>2.55</v>
      </c>
      <c r="K79" s="28" t="s">
        <v>986</v>
      </c>
      <c r="L79" s="32">
        <v>1.75</v>
      </c>
      <c r="M79" s="32" t="s">
        <v>987</v>
      </c>
      <c r="N79" s="28">
        <v>1.75</v>
      </c>
      <c r="O79" s="28" t="s">
        <v>987</v>
      </c>
      <c r="P79" s="28">
        <v>0</v>
      </c>
      <c r="Q79" s="28" t="s">
        <v>245</v>
      </c>
      <c r="R79" s="28">
        <f>R80</f>
        <v>0</v>
      </c>
      <c r="S79" s="28"/>
      <c r="T79" s="28"/>
      <c r="U79" s="28"/>
      <c r="V79" s="28">
        <v>5.4</v>
      </c>
      <c r="W79" s="28" t="s">
        <v>988</v>
      </c>
      <c r="X79" s="32">
        <f>V79-3</f>
        <v>2.4</v>
      </c>
      <c r="Y79" s="32" t="s">
        <v>989</v>
      </c>
      <c r="Z79" s="32">
        <v>2.4</v>
      </c>
      <c r="AA79" s="32" t="s">
        <v>989</v>
      </c>
      <c r="AB79" s="28">
        <v>1</v>
      </c>
      <c r="AC79" s="39" t="s">
        <v>990</v>
      </c>
      <c r="AD79" s="32">
        <f>AB79+0.7</f>
        <v>1.7</v>
      </c>
      <c r="AE79" s="32"/>
      <c r="AF79" s="32">
        <v>1.7</v>
      </c>
      <c r="AG79" s="32"/>
      <c r="AH79" s="36">
        <f>J79+P79+V79+AB79</f>
        <v>8.95</v>
      </c>
      <c r="AI79" s="37">
        <f t="shared" si="20"/>
        <v>5.85</v>
      </c>
      <c r="AJ79" s="37">
        <f t="shared" si="21"/>
        <v>5.85</v>
      </c>
      <c r="AK79" s="29"/>
      <c r="AL79" s="28" t="s">
        <v>59</v>
      </c>
      <c r="AM79" s="28" t="s">
        <v>248</v>
      </c>
      <c r="AN79" s="38"/>
    </row>
    <row r="80" ht="94.5" spans="1:40">
      <c r="A80" s="28">
        <v>79</v>
      </c>
      <c r="B80" s="28">
        <v>20213164009</v>
      </c>
      <c r="C80" s="28" t="s">
        <v>504</v>
      </c>
      <c r="D80" s="28" t="s">
        <v>154</v>
      </c>
      <c r="E80" s="28" t="s">
        <v>991</v>
      </c>
      <c r="F80" s="28">
        <v>13048050585</v>
      </c>
      <c r="G80" s="28" t="s">
        <v>110</v>
      </c>
      <c r="H80" s="28" t="s">
        <v>498</v>
      </c>
      <c r="I80" s="28" t="s">
        <v>44</v>
      </c>
      <c r="J80" s="28">
        <v>5.75</v>
      </c>
      <c r="K80" s="28" t="s">
        <v>992</v>
      </c>
      <c r="L80" s="32">
        <v>3.95</v>
      </c>
      <c r="M80" s="32" t="s">
        <v>993</v>
      </c>
      <c r="N80" s="28">
        <v>4.95</v>
      </c>
      <c r="O80" s="28" t="s">
        <v>994</v>
      </c>
      <c r="P80" s="28">
        <v>0</v>
      </c>
      <c r="Q80" s="28" t="s">
        <v>146</v>
      </c>
      <c r="R80" s="28">
        <v>0</v>
      </c>
      <c r="S80" s="28">
        <v>0</v>
      </c>
      <c r="T80" s="28">
        <v>0</v>
      </c>
      <c r="U80" s="28">
        <v>0</v>
      </c>
      <c r="V80" s="28">
        <v>0.8</v>
      </c>
      <c r="W80" s="28" t="s">
        <v>995</v>
      </c>
      <c r="X80" s="32">
        <v>0.8</v>
      </c>
      <c r="Y80" s="32" t="s">
        <v>995</v>
      </c>
      <c r="Z80" s="32">
        <v>0.8</v>
      </c>
      <c r="AA80" s="32" t="s">
        <v>995</v>
      </c>
      <c r="AB80" s="28">
        <v>0</v>
      </c>
      <c r="AC80" s="28">
        <v>0</v>
      </c>
      <c r="AD80" s="32">
        <v>0</v>
      </c>
      <c r="AE80" s="32">
        <v>0</v>
      </c>
      <c r="AF80" s="32">
        <v>0</v>
      </c>
      <c r="AG80" s="32">
        <v>0</v>
      </c>
      <c r="AH80" s="36">
        <v>4.95</v>
      </c>
      <c r="AI80" s="37">
        <f t="shared" ref="AI80:AI82" si="22">L80+P80+X80+AD80</f>
        <v>4.75</v>
      </c>
      <c r="AJ80" s="37">
        <f t="shared" si="21"/>
        <v>5.75</v>
      </c>
      <c r="AK80" s="29"/>
      <c r="AL80" s="28" t="s">
        <v>50</v>
      </c>
      <c r="AM80" s="28" t="s">
        <v>49</v>
      </c>
      <c r="AN80" s="38"/>
    </row>
    <row r="81" ht="108" spans="1:40">
      <c r="A81" s="28">
        <v>80</v>
      </c>
      <c r="B81" s="28">
        <v>20213141070</v>
      </c>
      <c r="C81" s="28" t="s">
        <v>496</v>
      </c>
      <c r="D81" s="28" t="s">
        <v>154</v>
      </c>
      <c r="E81" s="28" t="s">
        <v>996</v>
      </c>
      <c r="F81" s="28">
        <v>19898180832</v>
      </c>
      <c r="G81" s="28" t="s">
        <v>369</v>
      </c>
      <c r="H81" s="28" t="s">
        <v>498</v>
      </c>
      <c r="I81" s="28" t="s">
        <v>44</v>
      </c>
      <c r="J81" s="28">
        <v>4.75</v>
      </c>
      <c r="K81" s="28" t="s">
        <v>997</v>
      </c>
      <c r="L81" s="32">
        <v>4.75</v>
      </c>
      <c r="M81" s="32" t="s">
        <v>997</v>
      </c>
      <c r="N81" s="28">
        <v>4.75</v>
      </c>
      <c r="O81" s="28" t="s">
        <v>997</v>
      </c>
      <c r="P81" s="28">
        <v>0</v>
      </c>
      <c r="Q81" s="28" t="s">
        <v>146</v>
      </c>
      <c r="R81" s="28">
        <v>0</v>
      </c>
      <c r="S81" s="28">
        <v>0</v>
      </c>
      <c r="T81" s="28">
        <v>0</v>
      </c>
      <c r="U81" s="28">
        <v>0</v>
      </c>
      <c r="V81" s="28">
        <v>0.2</v>
      </c>
      <c r="W81" s="28" t="s">
        <v>998</v>
      </c>
      <c r="X81" s="32">
        <v>0.2</v>
      </c>
      <c r="Y81" s="32" t="s">
        <v>998</v>
      </c>
      <c r="Z81" s="32">
        <v>0.2</v>
      </c>
      <c r="AA81" s="32" t="s">
        <v>998</v>
      </c>
      <c r="AB81" s="28">
        <v>0.8</v>
      </c>
      <c r="AC81" s="28" t="s">
        <v>999</v>
      </c>
      <c r="AD81" s="32">
        <v>0.8</v>
      </c>
      <c r="AE81" s="32" t="s">
        <v>999</v>
      </c>
      <c r="AF81" s="32">
        <v>0.8</v>
      </c>
      <c r="AG81" s="32" t="s">
        <v>999</v>
      </c>
      <c r="AH81" s="36">
        <v>5.75</v>
      </c>
      <c r="AI81" s="37">
        <f t="shared" si="22"/>
        <v>5.75</v>
      </c>
      <c r="AJ81" s="37">
        <f t="shared" si="21"/>
        <v>5.75</v>
      </c>
      <c r="AK81" s="29"/>
      <c r="AL81" s="28" t="s">
        <v>50</v>
      </c>
      <c r="AM81" s="28" t="s">
        <v>49</v>
      </c>
      <c r="AN81" s="38"/>
    </row>
    <row r="82" ht="81" spans="1:40">
      <c r="A82" s="28">
        <v>81</v>
      </c>
      <c r="B82" s="28">
        <v>20213164006</v>
      </c>
      <c r="C82" s="28" t="s">
        <v>555</v>
      </c>
      <c r="D82" s="28" t="s">
        <v>154</v>
      </c>
      <c r="E82" s="28" t="s">
        <v>1000</v>
      </c>
      <c r="F82" s="28">
        <v>13226248725</v>
      </c>
      <c r="G82" s="28" t="s">
        <v>110</v>
      </c>
      <c r="H82" s="28" t="s">
        <v>498</v>
      </c>
      <c r="I82" s="28" t="s">
        <v>44</v>
      </c>
      <c r="J82" s="28">
        <v>1.35</v>
      </c>
      <c r="K82" s="28" t="s">
        <v>1001</v>
      </c>
      <c r="L82" s="32">
        <v>1.35</v>
      </c>
      <c r="M82" s="32" t="s">
        <v>1001</v>
      </c>
      <c r="N82" s="28">
        <v>1.35</v>
      </c>
      <c r="O82" s="28" t="s">
        <v>1001</v>
      </c>
      <c r="P82" s="28">
        <v>0</v>
      </c>
      <c r="Q82" s="28" t="s">
        <v>146</v>
      </c>
      <c r="R82" s="28">
        <v>0</v>
      </c>
      <c r="S82" s="28">
        <v>0</v>
      </c>
      <c r="T82" s="28">
        <v>0</v>
      </c>
      <c r="U82" s="28">
        <v>0</v>
      </c>
      <c r="V82" s="28" t="s">
        <v>147</v>
      </c>
      <c r="W82" s="28" t="s">
        <v>1002</v>
      </c>
      <c r="X82" s="32">
        <v>4</v>
      </c>
      <c r="Y82" s="32" t="s">
        <v>1002</v>
      </c>
      <c r="Z82" s="32">
        <v>4</v>
      </c>
      <c r="AA82" s="32" t="s">
        <v>1003</v>
      </c>
      <c r="AB82" s="28">
        <v>0.4</v>
      </c>
      <c r="AC82" s="28" t="s">
        <v>1004</v>
      </c>
      <c r="AD82" s="32">
        <v>0.4</v>
      </c>
      <c r="AE82" s="32" t="s">
        <v>1005</v>
      </c>
      <c r="AF82" s="32">
        <v>0.4</v>
      </c>
      <c r="AG82" s="32" t="s">
        <v>1005</v>
      </c>
      <c r="AH82" s="36">
        <v>5.75</v>
      </c>
      <c r="AI82" s="37">
        <f t="shared" si="22"/>
        <v>5.75</v>
      </c>
      <c r="AJ82" s="37">
        <f t="shared" si="21"/>
        <v>5.75</v>
      </c>
      <c r="AK82" s="29"/>
      <c r="AL82" s="28" t="s">
        <v>50</v>
      </c>
      <c r="AM82" s="28" t="s">
        <v>49</v>
      </c>
      <c r="AN82" s="38"/>
    </row>
    <row r="83" ht="108" spans="1:40">
      <c r="A83" s="28">
        <v>82</v>
      </c>
      <c r="B83" s="28">
        <v>20213164036</v>
      </c>
      <c r="C83" s="28" t="s">
        <v>504</v>
      </c>
      <c r="D83" s="28" t="s">
        <v>86</v>
      </c>
      <c r="E83" s="28" t="s">
        <v>1006</v>
      </c>
      <c r="F83" s="28">
        <v>18902259203</v>
      </c>
      <c r="G83" s="28" t="s">
        <v>183</v>
      </c>
      <c r="H83" s="28" t="s">
        <v>498</v>
      </c>
      <c r="I83" s="28" t="s">
        <v>44</v>
      </c>
      <c r="J83" s="28">
        <v>3.85</v>
      </c>
      <c r="K83" s="28" t="s">
        <v>1007</v>
      </c>
      <c r="L83" s="32">
        <v>3.85</v>
      </c>
      <c r="M83" s="32" t="s">
        <v>1007</v>
      </c>
      <c r="N83" s="28">
        <v>3.85</v>
      </c>
      <c r="O83" s="28" t="s">
        <v>1008</v>
      </c>
      <c r="P83" s="28">
        <v>0</v>
      </c>
      <c r="Q83" s="28">
        <v>0</v>
      </c>
      <c r="R83" s="28">
        <v>0</v>
      </c>
      <c r="S83" s="28">
        <v>0</v>
      </c>
      <c r="T83" s="28"/>
      <c r="U83" s="28"/>
      <c r="V83" s="28">
        <v>0.4</v>
      </c>
      <c r="W83" s="28" t="s">
        <v>1009</v>
      </c>
      <c r="X83" s="32">
        <v>0.4</v>
      </c>
      <c r="Y83" s="32" t="s">
        <v>1009</v>
      </c>
      <c r="Z83" s="32">
        <v>0.4</v>
      </c>
      <c r="AA83" s="32" t="s">
        <v>1009</v>
      </c>
      <c r="AB83" s="28">
        <v>1.4</v>
      </c>
      <c r="AC83" s="28" t="s">
        <v>1010</v>
      </c>
      <c r="AD83" s="32">
        <v>1.4</v>
      </c>
      <c r="AE83" s="32" t="s">
        <v>1010</v>
      </c>
      <c r="AF83" s="32">
        <v>1.5</v>
      </c>
      <c r="AG83" s="32" t="s">
        <v>1010</v>
      </c>
      <c r="AH83" s="36">
        <v>5.65</v>
      </c>
      <c r="AI83" s="37">
        <v>5.75</v>
      </c>
      <c r="AJ83" s="37">
        <f t="shared" si="21"/>
        <v>5.75</v>
      </c>
      <c r="AK83" s="29" t="s">
        <v>1011</v>
      </c>
      <c r="AL83" s="28" t="s">
        <v>94</v>
      </c>
      <c r="AM83" s="28" t="s">
        <v>95</v>
      </c>
      <c r="AN83" s="38"/>
    </row>
    <row r="84" ht="202.5" spans="1:40">
      <c r="A84" s="28">
        <v>83</v>
      </c>
      <c r="B84" s="28">
        <v>20213164094</v>
      </c>
      <c r="C84" s="28" t="s">
        <v>504</v>
      </c>
      <c r="D84" s="28" t="s">
        <v>140</v>
      </c>
      <c r="E84" s="28" t="s">
        <v>1012</v>
      </c>
      <c r="F84" s="28">
        <v>15918759492</v>
      </c>
      <c r="G84" s="28" t="s">
        <v>202</v>
      </c>
      <c r="H84" s="28" t="s">
        <v>498</v>
      </c>
      <c r="I84" s="28" t="s">
        <v>44</v>
      </c>
      <c r="J84" s="28">
        <v>3.9</v>
      </c>
      <c r="K84" s="28" t="s">
        <v>1013</v>
      </c>
      <c r="L84" s="32">
        <v>3.9</v>
      </c>
      <c r="M84" s="32" t="s">
        <v>1013</v>
      </c>
      <c r="N84" s="28">
        <v>3.9</v>
      </c>
      <c r="O84" s="28" t="s">
        <v>1013</v>
      </c>
      <c r="P84" s="28">
        <v>0</v>
      </c>
      <c r="Q84" s="28" t="s">
        <v>146</v>
      </c>
      <c r="R84" s="28">
        <v>0</v>
      </c>
      <c r="S84" s="28" t="s">
        <v>146</v>
      </c>
      <c r="T84" s="28"/>
      <c r="U84" s="28"/>
      <c r="V84" s="28">
        <v>0.2</v>
      </c>
      <c r="W84" s="28" t="s">
        <v>1014</v>
      </c>
      <c r="X84" s="32">
        <v>0.2</v>
      </c>
      <c r="Y84" s="32" t="s">
        <v>1014</v>
      </c>
      <c r="Z84" s="32">
        <v>0.2</v>
      </c>
      <c r="AA84" s="32" t="s">
        <v>1014</v>
      </c>
      <c r="AB84" s="28">
        <v>1.8</v>
      </c>
      <c r="AC84" s="28" t="s">
        <v>1015</v>
      </c>
      <c r="AD84" s="32">
        <v>1.6</v>
      </c>
      <c r="AE84" s="32" t="s">
        <v>1016</v>
      </c>
      <c r="AF84" s="32">
        <v>1.6</v>
      </c>
      <c r="AG84" s="32" t="s">
        <v>1016</v>
      </c>
      <c r="AH84" s="36">
        <v>5.9</v>
      </c>
      <c r="AI84" s="37">
        <f t="shared" ref="AI84:AI87" si="23">L84+R84+X84+AD84</f>
        <v>5.7</v>
      </c>
      <c r="AJ84" s="37">
        <f t="shared" si="21"/>
        <v>5.7</v>
      </c>
      <c r="AK84" s="29" t="s">
        <v>1017</v>
      </c>
      <c r="AL84" s="28" t="s">
        <v>200</v>
      </c>
      <c r="AM84" s="28" t="s">
        <v>94</v>
      </c>
      <c r="AN84" s="38"/>
    </row>
    <row r="85" ht="135" spans="1:40">
      <c r="A85" s="28">
        <v>84</v>
      </c>
      <c r="B85" s="28">
        <v>20213141025</v>
      </c>
      <c r="C85" s="28" t="s">
        <v>496</v>
      </c>
      <c r="D85" s="28" t="s">
        <v>612</v>
      </c>
      <c r="E85" s="28" t="s">
        <v>1018</v>
      </c>
      <c r="F85" s="28" t="s">
        <v>1019</v>
      </c>
      <c r="G85" s="28" t="s">
        <v>119</v>
      </c>
      <c r="H85" s="28" t="s">
        <v>498</v>
      </c>
      <c r="I85" s="28" t="s">
        <v>44</v>
      </c>
      <c r="J85" s="28">
        <v>1.75</v>
      </c>
      <c r="K85" s="28" t="s">
        <v>1020</v>
      </c>
      <c r="L85" s="32">
        <v>1.55</v>
      </c>
      <c r="M85" s="32" t="s">
        <v>1021</v>
      </c>
      <c r="N85" s="28">
        <v>1.55</v>
      </c>
      <c r="O85" s="28" t="s">
        <v>1022</v>
      </c>
      <c r="P85" s="28">
        <v>0</v>
      </c>
      <c r="Q85" s="28" t="s">
        <v>245</v>
      </c>
      <c r="R85" s="28">
        <f>R86</f>
        <v>0</v>
      </c>
      <c r="S85" s="28"/>
      <c r="T85" s="28"/>
      <c r="U85" s="28">
        <v>6.95</v>
      </c>
      <c r="V85" s="28">
        <v>2</v>
      </c>
      <c r="W85" s="28" t="s">
        <v>1023</v>
      </c>
      <c r="X85" s="32">
        <f>1.4</f>
        <v>1.4</v>
      </c>
      <c r="Y85" s="32" t="s">
        <v>1024</v>
      </c>
      <c r="Z85" s="32">
        <f>1.4</f>
        <v>1.4</v>
      </c>
      <c r="AA85" s="32" t="s">
        <v>1024</v>
      </c>
      <c r="AB85" s="28">
        <v>2.7</v>
      </c>
      <c r="AC85" s="28" t="s">
        <v>1025</v>
      </c>
      <c r="AD85" s="32">
        <f>AB85</f>
        <v>2.7</v>
      </c>
      <c r="AE85" s="32" t="s">
        <v>1026</v>
      </c>
      <c r="AF85" s="32">
        <v>2.7</v>
      </c>
      <c r="AG85" s="32" t="s">
        <v>1026</v>
      </c>
      <c r="AH85" s="36">
        <f>J85+P85+V85+AB85</f>
        <v>6.45</v>
      </c>
      <c r="AI85" s="37">
        <f t="shared" si="23"/>
        <v>5.65</v>
      </c>
      <c r="AJ85" s="37">
        <f t="shared" si="21"/>
        <v>5.65</v>
      </c>
      <c r="AK85" s="29" t="s">
        <v>1027</v>
      </c>
      <c r="AL85" s="28" t="s">
        <v>59</v>
      </c>
      <c r="AM85" s="28" t="s">
        <v>248</v>
      </c>
      <c r="AN85" s="38"/>
    </row>
    <row r="86" ht="81" spans="1:40">
      <c r="A86" s="28">
        <v>85</v>
      </c>
      <c r="B86" s="28">
        <v>20213164001</v>
      </c>
      <c r="C86" s="29" t="s">
        <v>504</v>
      </c>
      <c r="D86" s="29" t="s">
        <v>52</v>
      </c>
      <c r="E86" s="29" t="s">
        <v>1028</v>
      </c>
      <c r="F86" s="28">
        <v>15622770211</v>
      </c>
      <c r="G86" s="29" t="s">
        <v>1029</v>
      </c>
      <c r="H86" s="29" t="s">
        <v>498</v>
      </c>
      <c r="I86" s="29" t="s">
        <v>44</v>
      </c>
      <c r="J86" s="28">
        <v>3.45</v>
      </c>
      <c r="K86" s="29" t="s">
        <v>1030</v>
      </c>
      <c r="L86" s="32">
        <v>3.45</v>
      </c>
      <c r="M86" s="29" t="s">
        <v>1030</v>
      </c>
      <c r="N86" s="28">
        <v>3.45</v>
      </c>
      <c r="O86" s="29" t="s">
        <v>1030</v>
      </c>
      <c r="P86" s="28"/>
      <c r="Q86" s="28"/>
      <c r="R86" s="28"/>
      <c r="S86" s="28"/>
      <c r="T86" s="28"/>
      <c r="U86" s="28"/>
      <c r="V86" s="28">
        <v>1.2</v>
      </c>
      <c r="W86" s="29" t="s">
        <v>1031</v>
      </c>
      <c r="X86" s="32">
        <f>V86</f>
        <v>1.2</v>
      </c>
      <c r="Y86" s="29" t="s">
        <v>1031</v>
      </c>
      <c r="Z86" s="32">
        <v>1.2</v>
      </c>
      <c r="AA86" s="29" t="s">
        <v>1031</v>
      </c>
      <c r="AB86" s="28">
        <v>1</v>
      </c>
      <c r="AC86" s="29" t="s">
        <v>1032</v>
      </c>
      <c r="AD86" s="32">
        <v>1</v>
      </c>
      <c r="AE86" s="29" t="s">
        <v>1032</v>
      </c>
      <c r="AF86" s="32">
        <v>1</v>
      </c>
      <c r="AG86" s="29" t="s">
        <v>1032</v>
      </c>
      <c r="AH86" s="36">
        <f>AB86+V86+J86</f>
        <v>5.65</v>
      </c>
      <c r="AI86" s="37">
        <f>L86+1.2+AD86</f>
        <v>5.65</v>
      </c>
      <c r="AJ86" s="37">
        <f t="shared" si="21"/>
        <v>5.65</v>
      </c>
      <c r="AK86" s="29"/>
      <c r="AL86" s="28" t="s">
        <v>59</v>
      </c>
      <c r="AM86" s="28" t="s">
        <v>60</v>
      </c>
      <c r="AN86" s="38"/>
    </row>
    <row r="87" ht="121.5" spans="1:40">
      <c r="A87" s="28">
        <v>86</v>
      </c>
      <c r="B87" s="28">
        <v>20213164099</v>
      </c>
      <c r="C87" s="28" t="s">
        <v>504</v>
      </c>
      <c r="D87" s="28" t="s">
        <v>612</v>
      </c>
      <c r="E87" s="28" t="s">
        <v>1033</v>
      </c>
      <c r="F87" s="28" t="s">
        <v>1034</v>
      </c>
      <c r="G87" s="28" t="s">
        <v>273</v>
      </c>
      <c r="H87" s="28" t="s">
        <v>498</v>
      </c>
      <c r="I87" s="28" t="s">
        <v>44</v>
      </c>
      <c r="J87" s="28">
        <v>1.95</v>
      </c>
      <c r="K87" s="28"/>
      <c r="L87" s="32">
        <f>J87</f>
        <v>1.95</v>
      </c>
      <c r="M87" s="32"/>
      <c r="N87" s="28">
        <f>L87</f>
        <v>1.95</v>
      </c>
      <c r="O87" s="28"/>
      <c r="P87" s="28">
        <v>0</v>
      </c>
      <c r="Q87" s="28" t="s">
        <v>245</v>
      </c>
      <c r="R87" s="28">
        <f>R88</f>
        <v>0</v>
      </c>
      <c r="S87" s="28"/>
      <c r="T87" s="28"/>
      <c r="U87" s="28"/>
      <c r="V87" s="28">
        <v>0.8</v>
      </c>
      <c r="W87" s="28" t="s">
        <v>1035</v>
      </c>
      <c r="X87" s="32">
        <f>V87</f>
        <v>0.8</v>
      </c>
      <c r="Y87" s="32" t="s">
        <v>1035</v>
      </c>
      <c r="Z87" s="32">
        <f>X87</f>
        <v>0.8</v>
      </c>
      <c r="AA87" s="32" t="s">
        <v>1035</v>
      </c>
      <c r="AB87" s="28">
        <v>2.7</v>
      </c>
      <c r="AC87" s="28" t="s">
        <v>1036</v>
      </c>
      <c r="AD87" s="32">
        <f>AB87</f>
        <v>2.7</v>
      </c>
      <c r="AE87" s="32" t="s">
        <v>1036</v>
      </c>
      <c r="AF87" s="32">
        <v>2.7</v>
      </c>
      <c r="AG87" s="32" t="s">
        <v>1036</v>
      </c>
      <c r="AH87" s="36">
        <f>J87+P87+V87+AB87</f>
        <v>5.45</v>
      </c>
      <c r="AI87" s="37">
        <f t="shared" si="23"/>
        <v>5.45</v>
      </c>
      <c r="AJ87" s="37">
        <f t="shared" si="21"/>
        <v>5.45</v>
      </c>
      <c r="AK87" s="29"/>
      <c r="AL87" s="28" t="s">
        <v>59</v>
      </c>
      <c r="AM87" s="28" t="s">
        <v>248</v>
      </c>
      <c r="AN87" s="38"/>
    </row>
    <row r="88" ht="94.5" spans="1:40">
      <c r="A88" s="28">
        <v>87</v>
      </c>
      <c r="B88" s="28">
        <v>20213141050</v>
      </c>
      <c r="C88" s="28" t="s">
        <v>496</v>
      </c>
      <c r="D88" s="28" t="s">
        <v>86</v>
      </c>
      <c r="E88" s="28" t="s">
        <v>1037</v>
      </c>
      <c r="F88" s="28">
        <v>15074793739</v>
      </c>
      <c r="G88" s="28" t="s">
        <v>1038</v>
      </c>
      <c r="H88" s="28" t="s">
        <v>498</v>
      </c>
      <c r="I88" s="28" t="s">
        <v>44</v>
      </c>
      <c r="J88" s="28">
        <v>4.05</v>
      </c>
      <c r="K88" s="28" t="s">
        <v>1039</v>
      </c>
      <c r="L88" s="32">
        <v>4.05</v>
      </c>
      <c r="M88" s="32" t="s">
        <v>1039</v>
      </c>
      <c r="N88" s="28">
        <v>4.1</v>
      </c>
      <c r="O88" s="28" t="s">
        <v>1039</v>
      </c>
      <c r="P88" s="28">
        <v>0</v>
      </c>
      <c r="Q88" s="28">
        <v>0</v>
      </c>
      <c r="R88" s="28">
        <v>0</v>
      </c>
      <c r="S88" s="28">
        <v>0</v>
      </c>
      <c r="T88" s="28"/>
      <c r="U88" s="28"/>
      <c r="V88" s="28">
        <v>0.2</v>
      </c>
      <c r="W88" s="28" t="s">
        <v>1040</v>
      </c>
      <c r="X88" s="32">
        <v>0.2</v>
      </c>
      <c r="Y88" s="32" t="s">
        <v>1040</v>
      </c>
      <c r="Z88" s="32">
        <v>0.2</v>
      </c>
      <c r="AA88" s="32" t="s">
        <v>1040</v>
      </c>
      <c r="AB88" s="28">
        <v>0.8</v>
      </c>
      <c r="AC88" s="28" t="s">
        <v>1041</v>
      </c>
      <c r="AD88" s="32">
        <v>0.8</v>
      </c>
      <c r="AE88" s="32" t="s">
        <v>1042</v>
      </c>
      <c r="AF88" s="32">
        <v>1</v>
      </c>
      <c r="AG88" s="32" t="s">
        <v>1042</v>
      </c>
      <c r="AH88" s="36">
        <v>5.3</v>
      </c>
      <c r="AI88" s="37">
        <v>5.3</v>
      </c>
      <c r="AJ88" s="37">
        <f t="shared" si="21"/>
        <v>5.3</v>
      </c>
      <c r="AK88" s="29" t="s">
        <v>1043</v>
      </c>
      <c r="AL88" s="28" t="s">
        <v>94</v>
      </c>
      <c r="AM88" s="28" t="s">
        <v>95</v>
      </c>
      <c r="AN88" s="38"/>
    </row>
    <row r="89" ht="40.5" spans="1:40">
      <c r="A89" s="28">
        <v>88</v>
      </c>
      <c r="B89" s="28">
        <v>20213141006</v>
      </c>
      <c r="C89" s="28" t="s">
        <v>496</v>
      </c>
      <c r="D89" s="28" t="s">
        <v>68</v>
      </c>
      <c r="E89" s="28" t="s">
        <v>1044</v>
      </c>
      <c r="F89" s="28">
        <v>18987027129</v>
      </c>
      <c r="G89" s="28" t="s">
        <v>392</v>
      </c>
      <c r="H89" s="28" t="s">
        <v>498</v>
      </c>
      <c r="I89" s="28" t="s">
        <v>44</v>
      </c>
      <c r="J89" s="28">
        <v>4.15</v>
      </c>
      <c r="K89" s="28" t="s">
        <v>1045</v>
      </c>
      <c r="L89" s="32" t="s">
        <v>1046</v>
      </c>
      <c r="M89" s="32">
        <v>4.15</v>
      </c>
      <c r="N89" s="28"/>
      <c r="O89" s="28">
        <v>4.15</v>
      </c>
      <c r="P89" s="28">
        <v>0</v>
      </c>
      <c r="Q89" s="28"/>
      <c r="R89" s="28"/>
      <c r="S89" s="28"/>
      <c r="T89" s="28"/>
      <c r="U89" s="28"/>
      <c r="V89" s="28">
        <v>0.4</v>
      </c>
      <c r="W89" s="28" t="s">
        <v>1047</v>
      </c>
      <c r="X89" s="32"/>
      <c r="Y89" s="32"/>
      <c r="Z89" s="32"/>
      <c r="AA89" s="32"/>
      <c r="AB89" s="28">
        <v>0.6</v>
      </c>
      <c r="AC89" s="28" t="s">
        <v>1048</v>
      </c>
      <c r="AD89" s="32"/>
      <c r="AE89" s="32"/>
      <c r="AF89" s="32"/>
      <c r="AG89" s="32"/>
      <c r="AH89" s="36">
        <v>5.15</v>
      </c>
      <c r="AI89" s="37">
        <v>4.65</v>
      </c>
      <c r="AJ89" s="37">
        <v>5.15</v>
      </c>
      <c r="AK89" s="29"/>
      <c r="AL89" s="28" t="s">
        <v>95</v>
      </c>
      <c r="AM89" s="28" t="s">
        <v>76</v>
      </c>
      <c r="AN89" s="38"/>
    </row>
    <row r="90" ht="108" spans="1:40">
      <c r="A90" s="28">
        <v>89</v>
      </c>
      <c r="B90" s="28">
        <v>20213164022</v>
      </c>
      <c r="C90" s="28" t="s">
        <v>504</v>
      </c>
      <c r="D90" s="28" t="s">
        <v>40</v>
      </c>
      <c r="E90" s="28" t="s">
        <v>1049</v>
      </c>
      <c r="F90" s="28">
        <v>13610180397</v>
      </c>
      <c r="G90" s="28" t="s">
        <v>424</v>
      </c>
      <c r="H90" s="28" t="s">
        <v>498</v>
      </c>
      <c r="I90" s="28" t="s">
        <v>44</v>
      </c>
      <c r="J90" s="28">
        <v>3.25</v>
      </c>
      <c r="K90" s="28" t="s">
        <v>1050</v>
      </c>
      <c r="L90" s="32">
        <v>2.85</v>
      </c>
      <c r="M90" s="32" t="s">
        <v>1051</v>
      </c>
      <c r="N90" s="28">
        <v>3.05</v>
      </c>
      <c r="O90" s="28" t="s">
        <v>1052</v>
      </c>
      <c r="P90" s="28"/>
      <c r="Q90" s="28"/>
      <c r="R90" s="28"/>
      <c r="S90" s="28"/>
      <c r="T90" s="28"/>
      <c r="U90" s="28"/>
      <c r="V90" s="28">
        <v>0.8</v>
      </c>
      <c r="W90" s="28" t="s">
        <v>1053</v>
      </c>
      <c r="X90" s="32">
        <v>0.8</v>
      </c>
      <c r="Y90" s="32" t="s">
        <v>1054</v>
      </c>
      <c r="Z90" s="32">
        <v>0.8</v>
      </c>
      <c r="AA90" s="32" t="s">
        <v>1055</v>
      </c>
      <c r="AB90" s="28">
        <v>1.4</v>
      </c>
      <c r="AC90" s="28" t="s">
        <v>1056</v>
      </c>
      <c r="AD90" s="32">
        <v>1.2</v>
      </c>
      <c r="AE90" s="32" t="s">
        <v>1057</v>
      </c>
      <c r="AF90" s="32">
        <v>1.2</v>
      </c>
      <c r="AG90" s="32" t="s">
        <v>1057</v>
      </c>
      <c r="AH90" s="36">
        <f>AB90+V90+J90</f>
        <v>5.45</v>
      </c>
      <c r="AI90" s="37">
        <f>L90+X90+AF90</f>
        <v>4.85</v>
      </c>
      <c r="AJ90" s="37">
        <f t="shared" ref="AJ90:AJ98" si="24">N90+Z90+AF90</f>
        <v>5.05</v>
      </c>
      <c r="AK90" s="29"/>
      <c r="AL90" s="28" t="s">
        <v>562</v>
      </c>
      <c r="AM90" s="28" t="s">
        <v>50</v>
      </c>
      <c r="AN90" s="38"/>
    </row>
    <row r="91" ht="121.5" spans="1:40">
      <c r="A91" s="28">
        <v>90</v>
      </c>
      <c r="B91" s="28">
        <v>20213141001</v>
      </c>
      <c r="C91" s="28" t="s">
        <v>496</v>
      </c>
      <c r="D91" s="28" t="s">
        <v>86</v>
      </c>
      <c r="E91" s="28" t="s">
        <v>1058</v>
      </c>
      <c r="F91" s="28">
        <v>19303033090</v>
      </c>
      <c r="G91" s="28" t="s">
        <v>639</v>
      </c>
      <c r="H91" s="28" t="s">
        <v>498</v>
      </c>
      <c r="I91" s="28" t="s">
        <v>44</v>
      </c>
      <c r="J91" s="28">
        <v>2.95</v>
      </c>
      <c r="K91" s="28" t="s">
        <v>1059</v>
      </c>
      <c r="L91" s="32">
        <v>2.95</v>
      </c>
      <c r="M91" s="32" t="s">
        <v>1059</v>
      </c>
      <c r="N91" s="28">
        <v>2.65</v>
      </c>
      <c r="O91" s="28" t="s">
        <v>1060</v>
      </c>
      <c r="P91" s="28">
        <v>0</v>
      </c>
      <c r="Q91" s="28">
        <v>0</v>
      </c>
      <c r="R91" s="28">
        <v>0</v>
      </c>
      <c r="S91" s="28">
        <v>0</v>
      </c>
      <c r="T91" s="28"/>
      <c r="U91" s="28"/>
      <c r="V91" s="28">
        <v>0.4</v>
      </c>
      <c r="W91" s="28" t="s">
        <v>1061</v>
      </c>
      <c r="X91" s="32">
        <v>0.4</v>
      </c>
      <c r="Y91" s="32" t="s">
        <v>1062</v>
      </c>
      <c r="Z91" s="32">
        <v>0.4</v>
      </c>
      <c r="AA91" s="32" t="s">
        <v>1061</v>
      </c>
      <c r="AB91" s="28">
        <v>1.8</v>
      </c>
      <c r="AC91" s="28" t="s">
        <v>1063</v>
      </c>
      <c r="AD91" s="32">
        <v>1.8</v>
      </c>
      <c r="AE91" s="32" t="s">
        <v>1063</v>
      </c>
      <c r="AF91" s="32">
        <v>2</v>
      </c>
      <c r="AG91" s="32" t="s">
        <v>1064</v>
      </c>
      <c r="AH91" s="36">
        <v>5.15</v>
      </c>
      <c r="AI91" s="37">
        <v>5.15</v>
      </c>
      <c r="AJ91" s="37">
        <f t="shared" si="24"/>
        <v>5.05</v>
      </c>
      <c r="AK91" s="29" t="s">
        <v>1065</v>
      </c>
      <c r="AL91" s="28" t="s">
        <v>94</v>
      </c>
      <c r="AM91" s="28" t="s">
        <v>95</v>
      </c>
      <c r="AN91" s="38"/>
    </row>
    <row r="92" ht="108" spans="1:40">
      <c r="A92" s="28">
        <v>91</v>
      </c>
      <c r="B92" s="28">
        <v>20213164061</v>
      </c>
      <c r="C92" s="28" t="s">
        <v>504</v>
      </c>
      <c r="D92" s="28" t="s">
        <v>108</v>
      </c>
      <c r="E92" s="28" t="s">
        <v>1066</v>
      </c>
      <c r="F92" s="28">
        <v>18814135140</v>
      </c>
      <c r="G92" s="28" t="s">
        <v>1066</v>
      </c>
      <c r="H92" s="28" t="s">
        <v>498</v>
      </c>
      <c r="I92" s="28" t="s">
        <v>44</v>
      </c>
      <c r="J92" s="28">
        <v>3.25</v>
      </c>
      <c r="K92" s="28" t="s">
        <v>1067</v>
      </c>
      <c r="L92" s="32">
        <v>3.25</v>
      </c>
      <c r="M92" s="32" t="s">
        <v>1067</v>
      </c>
      <c r="N92" s="28">
        <v>3.25</v>
      </c>
      <c r="O92" s="28" t="s">
        <v>1067</v>
      </c>
      <c r="P92" s="28">
        <v>0</v>
      </c>
      <c r="Q92" s="28" t="s">
        <v>146</v>
      </c>
      <c r="R92" s="28">
        <v>0</v>
      </c>
      <c r="S92" s="28" t="s">
        <v>146</v>
      </c>
      <c r="T92" s="28">
        <v>0</v>
      </c>
      <c r="U92" s="28" t="s">
        <v>146</v>
      </c>
      <c r="V92" s="28">
        <v>0.6</v>
      </c>
      <c r="W92" s="28" t="s">
        <v>1068</v>
      </c>
      <c r="X92" s="32">
        <v>0.6</v>
      </c>
      <c r="Y92" s="32" t="s">
        <v>1068</v>
      </c>
      <c r="Z92" s="32">
        <v>0.6</v>
      </c>
      <c r="AA92" s="32" t="s">
        <v>1068</v>
      </c>
      <c r="AB92" s="28">
        <v>1.4</v>
      </c>
      <c r="AC92" s="33" t="s">
        <v>1069</v>
      </c>
      <c r="AD92" s="32">
        <v>1.2</v>
      </c>
      <c r="AE92" s="33" t="s">
        <v>1070</v>
      </c>
      <c r="AF92" s="32">
        <v>1.2</v>
      </c>
      <c r="AG92" s="33" t="s">
        <v>1070</v>
      </c>
      <c r="AH92" s="36">
        <v>5.25</v>
      </c>
      <c r="AI92" s="37">
        <v>5.05</v>
      </c>
      <c r="AJ92" s="37">
        <f t="shared" si="24"/>
        <v>5.05</v>
      </c>
      <c r="AK92" s="29"/>
      <c r="AL92" s="28" t="s">
        <v>474</v>
      </c>
      <c r="AM92" s="28" t="s">
        <v>475</v>
      </c>
      <c r="AN92" s="38"/>
    </row>
    <row r="93" ht="27" spans="1:40">
      <c r="A93" s="28">
        <v>92</v>
      </c>
      <c r="B93" s="28">
        <v>20203141031</v>
      </c>
      <c r="C93" s="28" t="s">
        <v>496</v>
      </c>
      <c r="D93" s="28" t="s">
        <v>154</v>
      </c>
      <c r="E93" s="28" t="s">
        <v>1071</v>
      </c>
      <c r="F93" s="28">
        <v>13512781924</v>
      </c>
      <c r="G93" s="28" t="s">
        <v>1072</v>
      </c>
      <c r="H93" s="28" t="s">
        <v>498</v>
      </c>
      <c r="I93" s="28" t="s">
        <v>44</v>
      </c>
      <c r="J93" s="28">
        <v>0</v>
      </c>
      <c r="K93" s="28">
        <v>0</v>
      </c>
      <c r="L93" s="32">
        <v>0</v>
      </c>
      <c r="M93" s="32">
        <v>0</v>
      </c>
      <c r="N93" s="28">
        <v>0</v>
      </c>
      <c r="O93" s="28">
        <v>0</v>
      </c>
      <c r="P93" s="28">
        <v>0</v>
      </c>
      <c r="Q93" s="28" t="s">
        <v>146</v>
      </c>
      <c r="R93" s="28">
        <v>0</v>
      </c>
      <c r="S93" s="28">
        <v>0</v>
      </c>
      <c r="T93" s="28">
        <v>0</v>
      </c>
      <c r="U93" s="28">
        <v>0</v>
      </c>
      <c r="V93" s="28">
        <v>7</v>
      </c>
      <c r="W93" s="28" t="s">
        <v>1073</v>
      </c>
      <c r="X93" s="32">
        <v>5</v>
      </c>
      <c r="Y93" s="32" t="s">
        <v>1074</v>
      </c>
      <c r="Z93" s="32">
        <v>5</v>
      </c>
      <c r="AA93" s="32" t="s">
        <v>1074</v>
      </c>
      <c r="AB93" s="28">
        <v>0</v>
      </c>
      <c r="AC93" s="28">
        <v>0</v>
      </c>
      <c r="AD93" s="32">
        <v>0</v>
      </c>
      <c r="AE93" s="32">
        <v>0</v>
      </c>
      <c r="AF93" s="32">
        <v>0</v>
      </c>
      <c r="AG93" s="32">
        <v>0</v>
      </c>
      <c r="AH93" s="36">
        <v>7</v>
      </c>
      <c r="AI93" s="37">
        <f>L93+P93+X93+AD93</f>
        <v>5</v>
      </c>
      <c r="AJ93" s="37">
        <f t="shared" si="24"/>
        <v>5</v>
      </c>
      <c r="AK93" s="29"/>
      <c r="AL93" s="28" t="s">
        <v>50</v>
      </c>
      <c r="AM93" s="28" t="s">
        <v>49</v>
      </c>
      <c r="AN93" s="38"/>
    </row>
    <row r="94" ht="81" spans="1:40">
      <c r="A94" s="28">
        <v>93</v>
      </c>
      <c r="B94" s="28">
        <v>20213141040</v>
      </c>
      <c r="C94" s="28" t="s">
        <v>496</v>
      </c>
      <c r="D94" s="28" t="s">
        <v>612</v>
      </c>
      <c r="E94" s="28" t="s">
        <v>1075</v>
      </c>
      <c r="F94" s="28" t="s">
        <v>1076</v>
      </c>
      <c r="G94" s="28" t="s">
        <v>1077</v>
      </c>
      <c r="H94" s="28" t="s">
        <v>498</v>
      </c>
      <c r="I94" s="28" t="s">
        <v>44</v>
      </c>
      <c r="J94" s="28">
        <v>3.75</v>
      </c>
      <c r="K94" s="28" t="s">
        <v>1078</v>
      </c>
      <c r="L94" s="32">
        <f>J94</f>
        <v>3.75</v>
      </c>
      <c r="M94" s="32" t="s">
        <v>1078</v>
      </c>
      <c r="N94" s="28">
        <f>L94</f>
        <v>3.75</v>
      </c>
      <c r="O94" s="28" t="s">
        <v>1078</v>
      </c>
      <c r="P94" s="28">
        <v>0</v>
      </c>
      <c r="Q94" s="28" t="s">
        <v>245</v>
      </c>
      <c r="R94" s="28">
        <f>R95</f>
        <v>0</v>
      </c>
      <c r="S94" s="28"/>
      <c r="T94" s="28"/>
      <c r="U94" s="28"/>
      <c r="V94" s="28">
        <v>0.4</v>
      </c>
      <c r="W94" s="28" t="s">
        <v>1079</v>
      </c>
      <c r="X94" s="32">
        <f>V94</f>
        <v>0.4</v>
      </c>
      <c r="Y94" s="32" t="s">
        <v>1079</v>
      </c>
      <c r="Z94" s="32">
        <f>X94</f>
        <v>0.4</v>
      </c>
      <c r="AA94" s="32" t="s">
        <v>1079</v>
      </c>
      <c r="AB94" s="28">
        <v>0.8</v>
      </c>
      <c r="AC94" s="28" t="s">
        <v>1080</v>
      </c>
      <c r="AD94" s="32">
        <f>AB94</f>
        <v>0.8</v>
      </c>
      <c r="AE94" s="32" t="s">
        <v>1080</v>
      </c>
      <c r="AF94" s="32">
        <v>0.8</v>
      </c>
      <c r="AG94" s="32" t="s">
        <v>1080</v>
      </c>
      <c r="AH94" s="36">
        <f>J94+P94+V94+AB94</f>
        <v>4.95</v>
      </c>
      <c r="AI94" s="37">
        <f>L94+R94+X94+AD94</f>
        <v>4.95</v>
      </c>
      <c r="AJ94" s="37">
        <f t="shared" si="24"/>
        <v>4.95</v>
      </c>
      <c r="AK94" s="29"/>
      <c r="AL94" s="28" t="s">
        <v>59</v>
      </c>
      <c r="AM94" s="28" t="s">
        <v>248</v>
      </c>
      <c r="AN94" s="38"/>
    </row>
    <row r="95" ht="162" spans="1:40">
      <c r="A95" s="28">
        <v>94</v>
      </c>
      <c r="B95" s="28">
        <v>20213141026</v>
      </c>
      <c r="C95" s="28" t="s">
        <v>496</v>
      </c>
      <c r="D95" s="28" t="s">
        <v>86</v>
      </c>
      <c r="E95" s="28" t="s">
        <v>1081</v>
      </c>
      <c r="F95" s="28">
        <v>15999780866</v>
      </c>
      <c r="G95" s="28" t="s">
        <v>1082</v>
      </c>
      <c r="H95" s="28" t="s">
        <v>498</v>
      </c>
      <c r="I95" s="28" t="s">
        <v>44</v>
      </c>
      <c r="J95" s="28">
        <v>4.05</v>
      </c>
      <c r="K95" s="28" t="s">
        <v>1083</v>
      </c>
      <c r="L95" s="32">
        <v>4.05</v>
      </c>
      <c r="M95" s="32" t="s">
        <v>1083</v>
      </c>
      <c r="N95" s="28">
        <v>3.25</v>
      </c>
      <c r="O95" s="28" t="s">
        <v>1084</v>
      </c>
      <c r="P95" s="28">
        <v>0</v>
      </c>
      <c r="Q95" s="28">
        <v>0</v>
      </c>
      <c r="R95" s="28">
        <v>0</v>
      </c>
      <c r="S95" s="28">
        <v>0</v>
      </c>
      <c r="T95" s="28"/>
      <c r="U95" s="28"/>
      <c r="V95" s="28">
        <v>30.6</v>
      </c>
      <c r="W95" s="28" t="s">
        <v>1085</v>
      </c>
      <c r="X95" s="32">
        <v>0.6</v>
      </c>
      <c r="Y95" s="32" t="s">
        <v>1086</v>
      </c>
      <c r="Z95" s="32">
        <v>1.6</v>
      </c>
      <c r="AA95" s="32" t="s">
        <v>1087</v>
      </c>
      <c r="AB95" s="28">
        <v>1.2</v>
      </c>
      <c r="AC95" s="28" t="s">
        <v>1088</v>
      </c>
      <c r="AD95" s="32">
        <v>1</v>
      </c>
      <c r="AE95" s="32" t="s">
        <v>1089</v>
      </c>
      <c r="AF95" s="32"/>
      <c r="AG95" s="32"/>
      <c r="AH95" s="36">
        <v>35.85</v>
      </c>
      <c r="AI95" s="37">
        <v>5.65</v>
      </c>
      <c r="AJ95" s="37">
        <f t="shared" si="24"/>
        <v>4.85</v>
      </c>
      <c r="AK95" s="29"/>
      <c r="AL95" s="28" t="s">
        <v>94</v>
      </c>
      <c r="AM95" s="28" t="s">
        <v>95</v>
      </c>
      <c r="AN95" s="38"/>
    </row>
    <row r="96" ht="135" spans="1:40">
      <c r="A96" s="28">
        <v>95</v>
      </c>
      <c r="B96" s="28">
        <v>20213164075</v>
      </c>
      <c r="C96" s="28" t="s">
        <v>504</v>
      </c>
      <c r="D96" s="28" t="s">
        <v>108</v>
      </c>
      <c r="E96" s="28" t="s">
        <v>1090</v>
      </c>
      <c r="F96" s="28">
        <v>13824755953</v>
      </c>
      <c r="G96" s="28" t="s">
        <v>1091</v>
      </c>
      <c r="H96" s="28" t="s">
        <v>498</v>
      </c>
      <c r="I96" s="28" t="s">
        <v>44</v>
      </c>
      <c r="J96" s="28">
        <v>3.25</v>
      </c>
      <c r="K96" s="28" t="s">
        <v>1092</v>
      </c>
      <c r="L96" s="32">
        <v>3.05</v>
      </c>
      <c r="M96" s="28" t="s">
        <v>1093</v>
      </c>
      <c r="N96" s="28">
        <v>3.05</v>
      </c>
      <c r="O96" s="28" t="s">
        <v>1093</v>
      </c>
      <c r="P96" s="28">
        <v>0</v>
      </c>
      <c r="Q96" s="28" t="s">
        <v>146</v>
      </c>
      <c r="R96" s="28">
        <v>0</v>
      </c>
      <c r="S96" s="28" t="s">
        <v>146</v>
      </c>
      <c r="T96" s="28">
        <v>0</v>
      </c>
      <c r="U96" s="28" t="s">
        <v>146</v>
      </c>
      <c r="V96" s="28">
        <v>0.6</v>
      </c>
      <c r="W96" s="28" t="s">
        <v>1094</v>
      </c>
      <c r="X96" s="32">
        <v>0.6</v>
      </c>
      <c r="Y96" s="32" t="s">
        <v>1094</v>
      </c>
      <c r="Z96" s="32">
        <v>0.6</v>
      </c>
      <c r="AA96" s="32" t="s">
        <v>1094</v>
      </c>
      <c r="AB96" s="28">
        <v>1.5</v>
      </c>
      <c r="AC96" s="28" t="s">
        <v>1095</v>
      </c>
      <c r="AD96" s="32">
        <v>1.2</v>
      </c>
      <c r="AE96" s="28" t="s">
        <v>1096</v>
      </c>
      <c r="AF96" s="32">
        <v>1.2</v>
      </c>
      <c r="AG96" s="28" t="s">
        <v>1096</v>
      </c>
      <c r="AH96" s="36">
        <v>5.35</v>
      </c>
      <c r="AI96" s="37">
        <v>4.85</v>
      </c>
      <c r="AJ96" s="37">
        <f t="shared" si="24"/>
        <v>4.85</v>
      </c>
      <c r="AK96" s="29"/>
      <c r="AL96" s="28" t="s">
        <v>474</v>
      </c>
      <c r="AM96" s="28" t="s">
        <v>475</v>
      </c>
      <c r="AN96" s="38"/>
    </row>
    <row r="97" ht="81" spans="1:40">
      <c r="A97" s="28">
        <v>96</v>
      </c>
      <c r="B97" s="28">
        <v>20213141085</v>
      </c>
      <c r="C97" s="28" t="s">
        <v>496</v>
      </c>
      <c r="D97" s="28" t="s">
        <v>612</v>
      </c>
      <c r="E97" s="28" t="s">
        <v>1097</v>
      </c>
      <c r="F97" s="28" t="s">
        <v>1098</v>
      </c>
      <c r="G97" s="28" t="s">
        <v>441</v>
      </c>
      <c r="H97" s="28" t="s">
        <v>498</v>
      </c>
      <c r="I97" s="28" t="s">
        <v>44</v>
      </c>
      <c r="J97" s="28">
        <v>4.15</v>
      </c>
      <c r="K97" s="28" t="s">
        <v>1099</v>
      </c>
      <c r="L97" s="32">
        <f>J97</f>
        <v>4.15</v>
      </c>
      <c r="M97" s="32" t="s">
        <v>1099</v>
      </c>
      <c r="N97" s="28">
        <f>L97</f>
        <v>4.15</v>
      </c>
      <c r="O97" s="28" t="s">
        <v>1099</v>
      </c>
      <c r="P97" s="28">
        <v>0</v>
      </c>
      <c r="Q97" s="28" t="s">
        <v>245</v>
      </c>
      <c r="R97" s="28">
        <f t="shared" ref="R97:R101" si="25">R98</f>
        <v>0</v>
      </c>
      <c r="S97" s="28"/>
      <c r="T97" s="28"/>
      <c r="U97" s="28"/>
      <c r="V97" s="28">
        <v>0.2</v>
      </c>
      <c r="W97" s="28" t="s">
        <v>1100</v>
      </c>
      <c r="X97" s="32">
        <f t="shared" ref="X97:X101" si="26">V97</f>
        <v>0.2</v>
      </c>
      <c r="Y97" s="32" t="s">
        <v>1100</v>
      </c>
      <c r="Z97" s="32">
        <f t="shared" ref="Z97:Z101" si="27">X97</f>
        <v>0.2</v>
      </c>
      <c r="AA97" s="32" t="s">
        <v>1100</v>
      </c>
      <c r="AB97" s="28">
        <v>0.4</v>
      </c>
      <c r="AC97" s="28" t="s">
        <v>1101</v>
      </c>
      <c r="AD97" s="32">
        <f t="shared" ref="AD97:AD101" si="28">AB97</f>
        <v>0.4</v>
      </c>
      <c r="AE97" s="32" t="s">
        <v>1101</v>
      </c>
      <c r="AF97" s="32">
        <v>0.4</v>
      </c>
      <c r="AG97" s="32" t="s">
        <v>1101</v>
      </c>
      <c r="AH97" s="36">
        <f t="shared" ref="AH97:AH101" si="29">J97+P97+V97+AB97</f>
        <v>4.75</v>
      </c>
      <c r="AI97" s="37">
        <f t="shared" ref="AI97:AI101" si="30">L97+R97+X97+AD97</f>
        <v>4.75</v>
      </c>
      <c r="AJ97" s="37">
        <f t="shared" si="24"/>
        <v>4.75</v>
      </c>
      <c r="AK97" s="29"/>
      <c r="AL97" s="28" t="s">
        <v>59</v>
      </c>
      <c r="AM97" s="28" t="s">
        <v>248</v>
      </c>
      <c r="AN97" s="38"/>
    </row>
    <row r="98" ht="27" spans="1:40">
      <c r="A98" s="28">
        <v>97</v>
      </c>
      <c r="B98" s="28">
        <v>20213164063</v>
      </c>
      <c r="C98" s="28" t="s">
        <v>504</v>
      </c>
      <c r="D98" s="28" t="s">
        <v>154</v>
      </c>
      <c r="E98" s="28" t="s">
        <v>1102</v>
      </c>
      <c r="F98" s="28">
        <v>13250185149</v>
      </c>
      <c r="G98" s="28" t="s">
        <v>1103</v>
      </c>
      <c r="H98" s="28" t="s">
        <v>498</v>
      </c>
      <c r="I98" s="28" t="s">
        <v>44</v>
      </c>
      <c r="J98" s="28">
        <v>0.75</v>
      </c>
      <c r="K98" s="28" t="s">
        <v>1104</v>
      </c>
      <c r="L98" s="32">
        <v>0.75</v>
      </c>
      <c r="M98" s="32" t="s">
        <v>1104</v>
      </c>
      <c r="N98" s="28">
        <v>0.75</v>
      </c>
      <c r="O98" s="28" t="s">
        <v>1104</v>
      </c>
      <c r="P98" s="28">
        <v>0</v>
      </c>
      <c r="Q98" s="28" t="s">
        <v>146</v>
      </c>
      <c r="R98" s="28">
        <v>0</v>
      </c>
      <c r="S98" s="28">
        <v>0</v>
      </c>
      <c r="T98" s="28">
        <v>0</v>
      </c>
      <c r="U98" s="28">
        <v>0</v>
      </c>
      <c r="V98" s="28">
        <v>4</v>
      </c>
      <c r="W98" s="28" t="s">
        <v>1105</v>
      </c>
      <c r="X98" s="32">
        <v>4</v>
      </c>
      <c r="Y98" s="32" t="s">
        <v>1105</v>
      </c>
      <c r="Z98" s="32">
        <v>4</v>
      </c>
      <c r="AA98" s="32" t="s">
        <v>1105</v>
      </c>
      <c r="AB98" s="28">
        <v>0</v>
      </c>
      <c r="AC98" s="28">
        <v>0</v>
      </c>
      <c r="AD98" s="32">
        <v>0</v>
      </c>
      <c r="AE98" s="32">
        <v>0</v>
      </c>
      <c r="AF98" s="32">
        <v>0</v>
      </c>
      <c r="AG98" s="32">
        <v>0</v>
      </c>
      <c r="AH98" s="36">
        <v>4.75</v>
      </c>
      <c r="AI98" s="37">
        <f>L98+P98+X98+AD98</f>
        <v>4.75</v>
      </c>
      <c r="AJ98" s="37">
        <f t="shared" si="24"/>
        <v>4.75</v>
      </c>
      <c r="AK98" s="29"/>
      <c r="AL98" s="28" t="s">
        <v>50</v>
      </c>
      <c r="AM98" s="28" t="s">
        <v>49</v>
      </c>
      <c r="AN98" s="38"/>
    </row>
    <row r="99" ht="94.5" spans="1:40">
      <c r="A99" s="28">
        <v>98</v>
      </c>
      <c r="B99" s="28">
        <v>20213164092</v>
      </c>
      <c r="C99" s="28" t="s">
        <v>555</v>
      </c>
      <c r="D99" s="28" t="s">
        <v>68</v>
      </c>
      <c r="E99" s="28" t="s">
        <v>1106</v>
      </c>
      <c r="F99" s="28">
        <v>15839778072</v>
      </c>
      <c r="G99" s="28" t="s">
        <v>54</v>
      </c>
      <c r="H99" s="28" t="s">
        <v>498</v>
      </c>
      <c r="I99" s="28" t="s">
        <v>44</v>
      </c>
      <c r="J99" s="28">
        <v>1.95</v>
      </c>
      <c r="K99" s="28" t="s">
        <v>1107</v>
      </c>
      <c r="L99" s="32" t="s">
        <v>1108</v>
      </c>
      <c r="M99" s="32">
        <v>1.75</v>
      </c>
      <c r="N99" s="28"/>
      <c r="O99" s="28"/>
      <c r="P99" s="28">
        <v>0</v>
      </c>
      <c r="Q99" s="28"/>
      <c r="R99" s="28"/>
      <c r="S99" s="28"/>
      <c r="T99" s="28"/>
      <c r="U99" s="28"/>
      <c r="V99" s="28">
        <v>1.2</v>
      </c>
      <c r="W99" s="28" t="s">
        <v>1109</v>
      </c>
      <c r="X99" s="32"/>
      <c r="Y99" s="32"/>
      <c r="Z99" s="32"/>
      <c r="AA99" s="32"/>
      <c r="AB99" s="28">
        <v>2</v>
      </c>
      <c r="AC99" s="28" t="s">
        <v>1110</v>
      </c>
      <c r="AD99" s="32" t="s">
        <v>1111</v>
      </c>
      <c r="AE99" s="32">
        <v>1.8</v>
      </c>
      <c r="AF99" s="32"/>
      <c r="AG99" s="32"/>
      <c r="AH99" s="36">
        <v>5.15</v>
      </c>
      <c r="AI99" s="37">
        <v>4.75</v>
      </c>
      <c r="AJ99" s="37">
        <v>4.75</v>
      </c>
      <c r="AK99" s="29"/>
      <c r="AL99" s="28" t="s">
        <v>95</v>
      </c>
      <c r="AM99" s="28" t="s">
        <v>76</v>
      </c>
      <c r="AN99" s="38"/>
    </row>
    <row r="100" ht="174" spans="1:40">
      <c r="A100" s="28">
        <v>99</v>
      </c>
      <c r="B100" s="28">
        <v>20213164023</v>
      </c>
      <c r="C100" s="28" t="s">
        <v>504</v>
      </c>
      <c r="D100" s="28" t="s">
        <v>612</v>
      </c>
      <c r="E100" s="28" t="s">
        <v>1112</v>
      </c>
      <c r="F100" s="28" t="s">
        <v>1113</v>
      </c>
      <c r="G100" s="28" t="s">
        <v>1114</v>
      </c>
      <c r="H100" s="28" t="s">
        <v>498</v>
      </c>
      <c r="I100" s="28" t="s">
        <v>44</v>
      </c>
      <c r="J100" s="28">
        <v>3.75</v>
      </c>
      <c r="K100" s="28" t="s">
        <v>1115</v>
      </c>
      <c r="L100" s="32">
        <f>J100-0.7</f>
        <v>3.05</v>
      </c>
      <c r="M100" s="32" t="s">
        <v>1116</v>
      </c>
      <c r="N100" s="28">
        <f>L100-0.7</f>
        <v>2.35</v>
      </c>
      <c r="O100" s="28" t="s">
        <v>1117</v>
      </c>
      <c r="P100" s="28">
        <v>0</v>
      </c>
      <c r="Q100" s="28" t="s">
        <v>245</v>
      </c>
      <c r="R100" s="28">
        <f t="shared" si="25"/>
        <v>0</v>
      </c>
      <c r="S100" s="28"/>
      <c r="T100" s="28"/>
      <c r="U100" s="28"/>
      <c r="V100" s="28">
        <v>0.2</v>
      </c>
      <c r="W100" s="28" t="s">
        <v>1118</v>
      </c>
      <c r="X100" s="32">
        <f t="shared" si="26"/>
        <v>0.2</v>
      </c>
      <c r="Y100" s="32" t="s">
        <v>1118</v>
      </c>
      <c r="Z100" s="32">
        <f t="shared" si="27"/>
        <v>0.2</v>
      </c>
      <c r="AA100" s="32" t="s">
        <v>1118</v>
      </c>
      <c r="AB100" s="28">
        <v>2.2</v>
      </c>
      <c r="AC100" s="28" t="s">
        <v>1119</v>
      </c>
      <c r="AD100" s="32">
        <f t="shared" si="28"/>
        <v>2.2</v>
      </c>
      <c r="AE100" s="32"/>
      <c r="AF100" s="32">
        <v>2.2</v>
      </c>
      <c r="AG100" s="32"/>
      <c r="AH100" s="36">
        <f t="shared" si="29"/>
        <v>6.15</v>
      </c>
      <c r="AI100" s="37">
        <f t="shared" si="30"/>
        <v>5.45</v>
      </c>
      <c r="AJ100" s="37">
        <f t="shared" ref="AJ100:AJ109" si="31">N100+Z100+AF100</f>
        <v>4.75</v>
      </c>
      <c r="AK100" s="29"/>
      <c r="AL100" s="28" t="s">
        <v>59</v>
      </c>
      <c r="AM100" s="28" t="s">
        <v>248</v>
      </c>
      <c r="AN100" s="38"/>
    </row>
    <row r="101" ht="175.5" spans="1:40">
      <c r="A101" s="28">
        <v>100</v>
      </c>
      <c r="B101" s="28">
        <v>20213164097</v>
      </c>
      <c r="C101" s="28" t="s">
        <v>504</v>
      </c>
      <c r="D101" s="28" t="s">
        <v>612</v>
      </c>
      <c r="E101" s="28" t="s">
        <v>1120</v>
      </c>
      <c r="F101" s="28" t="s">
        <v>1121</v>
      </c>
      <c r="G101" s="28" t="s">
        <v>419</v>
      </c>
      <c r="H101" s="28" t="s">
        <v>498</v>
      </c>
      <c r="I101" s="28" t="s">
        <v>44</v>
      </c>
      <c r="J101" s="28">
        <v>3.8</v>
      </c>
      <c r="K101" s="28" t="s">
        <v>1122</v>
      </c>
      <c r="L101" s="32">
        <f>J101-0.4</f>
        <v>3.4</v>
      </c>
      <c r="M101" s="32" t="s">
        <v>1123</v>
      </c>
      <c r="N101" s="28">
        <f>L101</f>
        <v>3.4</v>
      </c>
      <c r="O101" s="28" t="s">
        <v>1124</v>
      </c>
      <c r="P101" s="28">
        <v>0</v>
      </c>
      <c r="Q101" s="28" t="s">
        <v>245</v>
      </c>
      <c r="R101" s="28">
        <f t="shared" si="25"/>
        <v>0</v>
      </c>
      <c r="S101" s="28"/>
      <c r="T101" s="28"/>
      <c r="U101" s="28"/>
      <c r="V101" s="28">
        <v>0.4</v>
      </c>
      <c r="W101" s="28" t="s">
        <v>1125</v>
      </c>
      <c r="X101" s="32">
        <f t="shared" si="26"/>
        <v>0.4</v>
      </c>
      <c r="Y101" s="32" t="s">
        <v>1125</v>
      </c>
      <c r="Z101" s="32">
        <f t="shared" si="27"/>
        <v>0.4</v>
      </c>
      <c r="AA101" s="32" t="s">
        <v>1125</v>
      </c>
      <c r="AB101" s="28">
        <v>0.8</v>
      </c>
      <c r="AC101" s="28" t="s">
        <v>1126</v>
      </c>
      <c r="AD101" s="32">
        <f t="shared" si="28"/>
        <v>0.8</v>
      </c>
      <c r="AE101" s="32" t="s">
        <v>1126</v>
      </c>
      <c r="AF101" s="32">
        <v>0.9</v>
      </c>
      <c r="AG101" s="32" t="s">
        <v>1127</v>
      </c>
      <c r="AH101" s="36">
        <f t="shared" si="29"/>
        <v>5</v>
      </c>
      <c r="AI101" s="37">
        <f t="shared" si="30"/>
        <v>4.6</v>
      </c>
      <c r="AJ101" s="37">
        <f t="shared" si="31"/>
        <v>4.7</v>
      </c>
      <c r="AK101" s="29"/>
      <c r="AL101" s="28" t="s">
        <v>59</v>
      </c>
      <c r="AM101" s="28" t="s">
        <v>248</v>
      </c>
      <c r="AN101" s="38"/>
    </row>
    <row r="102" ht="94.5" spans="1:40">
      <c r="A102" s="28">
        <v>101</v>
      </c>
      <c r="B102" s="28">
        <v>20213164018</v>
      </c>
      <c r="C102" s="28" t="s">
        <v>555</v>
      </c>
      <c r="D102" s="28" t="s">
        <v>68</v>
      </c>
      <c r="E102" s="28" t="s">
        <v>1128</v>
      </c>
      <c r="F102" s="28">
        <v>16676712509</v>
      </c>
      <c r="G102" s="28" t="s">
        <v>54</v>
      </c>
      <c r="H102" s="28" t="s">
        <v>498</v>
      </c>
      <c r="I102" s="28" t="s">
        <v>44</v>
      </c>
      <c r="J102" s="28">
        <v>1.75</v>
      </c>
      <c r="K102" s="28" t="s">
        <v>1129</v>
      </c>
      <c r="L102" s="32"/>
      <c r="M102" s="32"/>
      <c r="N102" s="28"/>
      <c r="O102" s="28"/>
      <c r="P102" s="28">
        <v>0</v>
      </c>
      <c r="Q102" s="28"/>
      <c r="R102" s="28"/>
      <c r="S102" s="28"/>
      <c r="T102" s="28"/>
      <c r="U102" s="28"/>
      <c r="V102" s="28">
        <v>1</v>
      </c>
      <c r="W102" s="28" t="s">
        <v>1130</v>
      </c>
      <c r="X102" s="32"/>
      <c r="Y102" s="32"/>
      <c r="Z102" s="32"/>
      <c r="AA102" s="32">
        <v>1.2</v>
      </c>
      <c r="AB102" s="28">
        <v>2</v>
      </c>
      <c r="AC102" s="28" t="s">
        <v>1131</v>
      </c>
      <c r="AD102" s="32" t="s">
        <v>1132</v>
      </c>
      <c r="AE102" s="32">
        <v>1.8</v>
      </c>
      <c r="AF102" s="32"/>
      <c r="AG102" s="32"/>
      <c r="AH102" s="36">
        <v>4.75</v>
      </c>
      <c r="AI102" s="37">
        <v>4.55</v>
      </c>
      <c r="AJ102" s="37">
        <v>4.55</v>
      </c>
      <c r="AK102" s="29"/>
      <c r="AL102" s="28" t="s">
        <v>95</v>
      </c>
      <c r="AM102" s="28" t="s">
        <v>76</v>
      </c>
      <c r="AN102" s="38"/>
    </row>
    <row r="103" ht="170.25" spans="1:40">
      <c r="A103" s="28">
        <v>102</v>
      </c>
      <c r="B103" s="28">
        <v>20213164049</v>
      </c>
      <c r="C103" s="28" t="s">
        <v>555</v>
      </c>
      <c r="D103" s="28" t="s">
        <v>40</v>
      </c>
      <c r="E103" s="28" t="s">
        <v>1133</v>
      </c>
      <c r="F103" s="28">
        <v>15119659757</v>
      </c>
      <c r="G103" s="28" t="s">
        <v>352</v>
      </c>
      <c r="H103" s="28" t="s">
        <v>498</v>
      </c>
      <c r="I103" s="28" t="s">
        <v>44</v>
      </c>
      <c r="J103" s="28">
        <v>2.25</v>
      </c>
      <c r="K103" s="28" t="s">
        <v>1134</v>
      </c>
      <c r="L103" s="32">
        <v>1.25</v>
      </c>
      <c r="M103" s="32" t="s">
        <v>1135</v>
      </c>
      <c r="N103" s="28">
        <v>1.25</v>
      </c>
      <c r="O103" s="28" t="s">
        <v>1136</v>
      </c>
      <c r="P103" s="28"/>
      <c r="Q103" s="28"/>
      <c r="R103" s="28"/>
      <c r="S103" s="28"/>
      <c r="T103" s="28"/>
      <c r="U103" s="28"/>
      <c r="V103" s="28">
        <v>1.2</v>
      </c>
      <c r="W103" s="28" t="s">
        <v>1137</v>
      </c>
      <c r="X103" s="32">
        <v>1.4</v>
      </c>
      <c r="Y103" s="32" t="s">
        <v>1138</v>
      </c>
      <c r="Z103" s="32">
        <v>1.4</v>
      </c>
      <c r="AA103" s="32" t="s">
        <v>1138</v>
      </c>
      <c r="AB103" s="28">
        <v>1.9</v>
      </c>
      <c r="AC103" s="28" t="s">
        <v>1139</v>
      </c>
      <c r="AD103" s="32" t="s">
        <v>1140</v>
      </c>
      <c r="AE103" s="32" t="s">
        <v>1141</v>
      </c>
      <c r="AF103" s="32">
        <v>1.9</v>
      </c>
      <c r="AG103" s="32" t="s">
        <v>1141</v>
      </c>
      <c r="AH103" s="36">
        <f>AB103+V103+J103</f>
        <v>5.35</v>
      </c>
      <c r="AI103" s="37">
        <f>L103+X103+AF103</f>
        <v>4.55</v>
      </c>
      <c r="AJ103" s="37">
        <f t="shared" si="31"/>
        <v>4.55</v>
      </c>
      <c r="AK103" s="29"/>
      <c r="AL103" s="28" t="s">
        <v>562</v>
      </c>
      <c r="AM103" s="28" t="s">
        <v>50</v>
      </c>
      <c r="AN103" s="38"/>
    </row>
    <row r="104" ht="94.5" spans="1:40">
      <c r="A104" s="28">
        <v>103</v>
      </c>
      <c r="B104" s="28">
        <v>20213141028</v>
      </c>
      <c r="C104" s="28" t="s">
        <v>496</v>
      </c>
      <c r="D104" s="28" t="s">
        <v>154</v>
      </c>
      <c r="E104" s="28" t="s">
        <v>1142</v>
      </c>
      <c r="F104" s="28">
        <v>13249089366</v>
      </c>
      <c r="G104" s="28" t="s">
        <v>294</v>
      </c>
      <c r="H104" s="28" t="s">
        <v>498</v>
      </c>
      <c r="I104" s="28" t="s">
        <v>44</v>
      </c>
      <c r="J104" s="28">
        <v>3.5</v>
      </c>
      <c r="K104" s="28" t="s">
        <v>1143</v>
      </c>
      <c r="L104" s="32">
        <v>3.5</v>
      </c>
      <c r="M104" s="32" t="s">
        <v>1143</v>
      </c>
      <c r="N104" s="28">
        <v>3.3</v>
      </c>
      <c r="O104" s="28" t="s">
        <v>1144</v>
      </c>
      <c r="P104" s="28">
        <v>0</v>
      </c>
      <c r="Q104" s="28" t="s">
        <v>146</v>
      </c>
      <c r="R104" s="28">
        <v>0</v>
      </c>
      <c r="S104" s="28">
        <v>0</v>
      </c>
      <c r="T104" s="28">
        <v>0</v>
      </c>
      <c r="U104" s="28">
        <v>0</v>
      </c>
      <c r="V104" s="28">
        <v>5.6</v>
      </c>
      <c r="W104" s="28" t="s">
        <v>1145</v>
      </c>
      <c r="X104" s="32">
        <v>0.6</v>
      </c>
      <c r="Y104" s="32" t="s">
        <v>1146</v>
      </c>
      <c r="Z104" s="32">
        <v>0.6</v>
      </c>
      <c r="AA104" s="32" t="s">
        <v>1147</v>
      </c>
      <c r="AB104" s="28">
        <v>0.6</v>
      </c>
      <c r="AC104" s="28" t="s">
        <v>1148</v>
      </c>
      <c r="AD104" s="32">
        <v>0.6</v>
      </c>
      <c r="AE104" s="32" t="s">
        <v>1148</v>
      </c>
      <c r="AF104" s="32">
        <v>0.6</v>
      </c>
      <c r="AG104" s="32" t="s">
        <v>1148</v>
      </c>
      <c r="AH104" s="36">
        <f>J104+N104+V104+AB104</f>
        <v>13</v>
      </c>
      <c r="AI104" s="37">
        <f>L104+P104+X104+AD104</f>
        <v>4.7</v>
      </c>
      <c r="AJ104" s="37">
        <f t="shared" si="31"/>
        <v>4.5</v>
      </c>
      <c r="AK104" s="29"/>
      <c r="AL104" s="28" t="s">
        <v>50</v>
      </c>
      <c r="AM104" s="28" t="s">
        <v>49</v>
      </c>
      <c r="AN104" s="38"/>
    </row>
    <row r="105" ht="216" spans="1:40">
      <c r="A105" s="28">
        <v>104</v>
      </c>
      <c r="B105" s="28">
        <v>20213164045</v>
      </c>
      <c r="C105" s="28" t="s">
        <v>504</v>
      </c>
      <c r="D105" s="28" t="s">
        <v>86</v>
      </c>
      <c r="E105" s="28" t="s">
        <v>1149</v>
      </c>
      <c r="F105" s="28">
        <v>15711998592</v>
      </c>
      <c r="G105" s="28" t="s">
        <v>88</v>
      </c>
      <c r="H105" s="28" t="s">
        <v>498</v>
      </c>
      <c r="I105" s="28" t="s">
        <v>44</v>
      </c>
      <c r="J105" s="28">
        <v>1.65</v>
      </c>
      <c r="K105" s="28" t="s">
        <v>1150</v>
      </c>
      <c r="L105" s="32">
        <v>1.25</v>
      </c>
      <c r="M105" s="32" t="s">
        <v>1150</v>
      </c>
      <c r="N105" s="28">
        <v>1.25</v>
      </c>
      <c r="O105" s="28" t="s">
        <v>1150</v>
      </c>
      <c r="P105" s="28">
        <v>0</v>
      </c>
      <c r="Q105" s="28">
        <v>0</v>
      </c>
      <c r="R105" s="28">
        <v>0</v>
      </c>
      <c r="S105" s="28">
        <v>0</v>
      </c>
      <c r="T105" s="28"/>
      <c r="U105" s="28"/>
      <c r="V105" s="28">
        <v>0.4</v>
      </c>
      <c r="W105" s="28" t="s">
        <v>1151</v>
      </c>
      <c r="X105" s="32">
        <v>0.4</v>
      </c>
      <c r="Y105" s="32" t="s">
        <v>1151</v>
      </c>
      <c r="Z105" s="32">
        <v>0.4</v>
      </c>
      <c r="AA105" s="32" t="s">
        <v>1151</v>
      </c>
      <c r="AB105" s="28">
        <v>3.1</v>
      </c>
      <c r="AC105" s="28" t="s">
        <v>1152</v>
      </c>
      <c r="AD105" s="32">
        <v>2.8</v>
      </c>
      <c r="AE105" s="32" t="s">
        <v>1153</v>
      </c>
      <c r="AF105" s="32">
        <v>2.8</v>
      </c>
      <c r="AG105" s="32" t="s">
        <v>1153</v>
      </c>
      <c r="AH105" s="36">
        <v>5.15</v>
      </c>
      <c r="AI105" s="37">
        <v>4.45</v>
      </c>
      <c r="AJ105" s="37">
        <f t="shared" si="31"/>
        <v>4.45</v>
      </c>
      <c r="AK105" s="29" t="s">
        <v>1154</v>
      </c>
      <c r="AL105" s="28" t="s">
        <v>94</v>
      </c>
      <c r="AM105" s="28" t="s">
        <v>95</v>
      </c>
      <c r="AN105" s="38"/>
    </row>
    <row r="106" ht="109.5" spans="1:40">
      <c r="A106" s="28">
        <v>105</v>
      </c>
      <c r="B106" s="28">
        <v>20213164047</v>
      </c>
      <c r="C106" s="28" t="s">
        <v>504</v>
      </c>
      <c r="D106" s="28" t="s">
        <v>108</v>
      </c>
      <c r="E106" s="28" t="s">
        <v>1155</v>
      </c>
      <c r="F106" s="28">
        <v>18813216282</v>
      </c>
      <c r="G106" s="28" t="s">
        <v>62</v>
      </c>
      <c r="H106" s="28" t="s">
        <v>498</v>
      </c>
      <c r="I106" s="28" t="s">
        <v>44</v>
      </c>
      <c r="J106" s="28">
        <v>3.45</v>
      </c>
      <c r="K106" s="28" t="s">
        <v>1156</v>
      </c>
      <c r="L106" s="32">
        <v>3.45</v>
      </c>
      <c r="M106" s="32" t="s">
        <v>1156</v>
      </c>
      <c r="N106" s="28">
        <v>3.25</v>
      </c>
      <c r="O106" s="28" t="s">
        <v>1157</v>
      </c>
      <c r="P106" s="28"/>
      <c r="Q106" s="28" t="s">
        <v>146</v>
      </c>
      <c r="R106" s="28"/>
      <c r="S106" s="28" t="s">
        <v>146</v>
      </c>
      <c r="T106" s="28"/>
      <c r="U106" s="28" t="s">
        <v>146</v>
      </c>
      <c r="V106" s="28">
        <v>0.4</v>
      </c>
      <c r="W106" s="28" t="s">
        <v>1158</v>
      </c>
      <c r="X106" s="32">
        <v>0.4</v>
      </c>
      <c r="Y106" s="32" t="s">
        <v>1158</v>
      </c>
      <c r="Z106" s="32">
        <v>0.4</v>
      </c>
      <c r="AA106" s="32" t="s">
        <v>1158</v>
      </c>
      <c r="AB106" s="28">
        <v>0.6</v>
      </c>
      <c r="AC106" s="28" t="s">
        <v>1159</v>
      </c>
      <c r="AD106" s="32">
        <v>0.6</v>
      </c>
      <c r="AE106" s="32" t="s">
        <v>1160</v>
      </c>
      <c r="AF106" s="32">
        <v>0.6</v>
      </c>
      <c r="AG106" s="32" t="s">
        <v>1161</v>
      </c>
      <c r="AH106" s="36">
        <v>4.45</v>
      </c>
      <c r="AI106" s="37">
        <v>4.45</v>
      </c>
      <c r="AJ106" s="37">
        <f t="shared" si="31"/>
        <v>4.25</v>
      </c>
      <c r="AK106" s="29"/>
      <c r="AL106" s="28" t="s">
        <v>474</v>
      </c>
      <c r="AM106" s="28" t="s">
        <v>475</v>
      </c>
      <c r="AN106" s="38"/>
    </row>
    <row r="107" ht="189" spans="1:40">
      <c r="A107" s="28">
        <v>106</v>
      </c>
      <c r="B107" s="28">
        <v>20213141043</v>
      </c>
      <c r="C107" s="28" t="s">
        <v>496</v>
      </c>
      <c r="D107" s="28" t="s">
        <v>40</v>
      </c>
      <c r="E107" s="28" t="s">
        <v>1162</v>
      </c>
      <c r="F107" s="28">
        <v>15975083001</v>
      </c>
      <c r="G107" s="28" t="s">
        <v>327</v>
      </c>
      <c r="H107" s="28" t="s">
        <v>498</v>
      </c>
      <c r="I107" s="28" t="s">
        <v>44</v>
      </c>
      <c r="J107" s="28">
        <v>1.65</v>
      </c>
      <c r="K107" s="28" t="s">
        <v>1163</v>
      </c>
      <c r="L107" s="32">
        <v>1.25</v>
      </c>
      <c r="M107" s="32" t="s">
        <v>1164</v>
      </c>
      <c r="N107" s="28">
        <v>1.25</v>
      </c>
      <c r="O107" s="28" t="s">
        <v>1165</v>
      </c>
      <c r="P107" s="28"/>
      <c r="Q107" s="28"/>
      <c r="R107" s="28"/>
      <c r="S107" s="28"/>
      <c r="T107" s="28"/>
      <c r="U107" s="28"/>
      <c r="V107" s="28">
        <v>0.4</v>
      </c>
      <c r="W107" s="28" t="s">
        <v>1166</v>
      </c>
      <c r="X107" s="32">
        <v>0.4</v>
      </c>
      <c r="Y107" s="32" t="s">
        <v>1167</v>
      </c>
      <c r="Z107" s="32">
        <v>0.4</v>
      </c>
      <c r="AA107" s="32" t="s">
        <v>1167</v>
      </c>
      <c r="AB107" s="28">
        <v>2.5</v>
      </c>
      <c r="AC107" s="28" t="s">
        <v>1168</v>
      </c>
      <c r="AD107" s="32">
        <v>2.5</v>
      </c>
      <c r="AE107" s="32" t="s">
        <v>1168</v>
      </c>
      <c r="AF107" s="32">
        <v>2.5</v>
      </c>
      <c r="AG107" s="32" t="s">
        <v>1168</v>
      </c>
      <c r="AH107" s="36">
        <f>AB107+V107+J107</f>
        <v>4.55</v>
      </c>
      <c r="AI107" s="37">
        <f>L107+X107+AF107</f>
        <v>4.15</v>
      </c>
      <c r="AJ107" s="37">
        <f t="shared" si="31"/>
        <v>4.15</v>
      </c>
      <c r="AK107" s="29"/>
      <c r="AL107" s="28" t="s">
        <v>562</v>
      </c>
      <c r="AM107" s="28" t="s">
        <v>50</v>
      </c>
      <c r="AN107" s="38"/>
    </row>
    <row r="108" ht="162" spans="1:40">
      <c r="A108" s="28">
        <v>107</v>
      </c>
      <c r="B108" s="28">
        <v>20213164027</v>
      </c>
      <c r="C108" s="28" t="s">
        <v>504</v>
      </c>
      <c r="D108" s="28" t="s">
        <v>86</v>
      </c>
      <c r="E108" s="28" t="s">
        <v>1169</v>
      </c>
      <c r="F108" s="28">
        <v>13326787617</v>
      </c>
      <c r="G108" s="28" t="s">
        <v>1170</v>
      </c>
      <c r="H108" s="28" t="s">
        <v>498</v>
      </c>
      <c r="I108" s="28" t="s">
        <v>44</v>
      </c>
      <c r="J108" s="28">
        <v>2.45</v>
      </c>
      <c r="K108" s="28" t="s">
        <v>1171</v>
      </c>
      <c r="L108" s="32">
        <v>1.25</v>
      </c>
      <c r="M108" s="32" t="s">
        <v>1172</v>
      </c>
      <c r="N108" s="28">
        <v>1.25</v>
      </c>
      <c r="O108" s="28" t="s">
        <v>1172</v>
      </c>
      <c r="P108" s="28">
        <v>0</v>
      </c>
      <c r="Q108" s="28">
        <v>0</v>
      </c>
      <c r="R108" s="28">
        <v>0</v>
      </c>
      <c r="S108" s="28">
        <v>0</v>
      </c>
      <c r="T108" s="28">
        <v>0</v>
      </c>
      <c r="U108" s="28">
        <v>0</v>
      </c>
      <c r="V108" s="28">
        <v>0.6</v>
      </c>
      <c r="W108" s="28" t="s">
        <v>1173</v>
      </c>
      <c r="X108" s="32">
        <v>0.6</v>
      </c>
      <c r="Y108" s="32" t="s">
        <v>1174</v>
      </c>
      <c r="Z108" s="32">
        <v>0.6</v>
      </c>
      <c r="AA108" s="32" t="s">
        <v>1174</v>
      </c>
      <c r="AB108" s="28">
        <v>2.3</v>
      </c>
      <c r="AC108" s="28" t="s">
        <v>1175</v>
      </c>
      <c r="AD108" s="32">
        <v>2.3</v>
      </c>
      <c r="AE108" s="32" t="s">
        <v>1176</v>
      </c>
      <c r="AF108" s="32">
        <v>2.2</v>
      </c>
      <c r="AG108" s="32" t="s">
        <v>1177</v>
      </c>
      <c r="AH108" s="36">
        <v>5.35</v>
      </c>
      <c r="AI108" s="37" t="s">
        <v>1178</v>
      </c>
      <c r="AJ108" s="37">
        <f t="shared" si="31"/>
        <v>4.05</v>
      </c>
      <c r="AK108" s="29" t="s">
        <v>1179</v>
      </c>
      <c r="AL108" s="28" t="s">
        <v>94</v>
      </c>
      <c r="AM108" s="28" t="s">
        <v>95</v>
      </c>
      <c r="AN108" s="38"/>
    </row>
    <row r="109" ht="54" spans="1:40">
      <c r="A109" s="28">
        <v>108</v>
      </c>
      <c r="B109" s="28">
        <v>20213164086</v>
      </c>
      <c r="C109" s="28" t="s">
        <v>504</v>
      </c>
      <c r="D109" s="28" t="s">
        <v>108</v>
      </c>
      <c r="E109" s="28" t="s">
        <v>1180</v>
      </c>
      <c r="F109" s="28">
        <v>13262022953</v>
      </c>
      <c r="G109" s="28" t="s">
        <v>1170</v>
      </c>
      <c r="H109" s="28" t="s">
        <v>498</v>
      </c>
      <c r="I109" s="28" t="s">
        <v>44</v>
      </c>
      <c r="J109" s="28">
        <v>3.4</v>
      </c>
      <c r="K109" s="28" t="s">
        <v>1181</v>
      </c>
      <c r="L109" s="32">
        <v>3.45</v>
      </c>
      <c r="M109" s="28" t="s">
        <v>1182</v>
      </c>
      <c r="N109" s="28">
        <v>3.45</v>
      </c>
      <c r="O109" s="28" t="s">
        <v>1182</v>
      </c>
      <c r="P109" s="28">
        <v>0</v>
      </c>
      <c r="Q109" s="28" t="s">
        <v>146</v>
      </c>
      <c r="R109" s="28">
        <v>0</v>
      </c>
      <c r="S109" s="28" t="s">
        <v>146</v>
      </c>
      <c r="T109" s="28">
        <v>0</v>
      </c>
      <c r="U109" s="28" t="s">
        <v>146</v>
      </c>
      <c r="V109" s="28">
        <v>0.4</v>
      </c>
      <c r="W109" s="28" t="s">
        <v>1183</v>
      </c>
      <c r="X109" s="32">
        <v>0.4</v>
      </c>
      <c r="Y109" s="28" t="s">
        <v>1183</v>
      </c>
      <c r="Z109" s="32">
        <v>0.4</v>
      </c>
      <c r="AA109" s="28" t="s">
        <v>1183</v>
      </c>
      <c r="AB109" s="28">
        <v>0.2</v>
      </c>
      <c r="AC109" s="28" t="s">
        <v>1184</v>
      </c>
      <c r="AD109" s="32">
        <v>0.2</v>
      </c>
      <c r="AE109" s="28" t="s">
        <v>1184</v>
      </c>
      <c r="AF109" s="32">
        <v>0.2</v>
      </c>
      <c r="AG109" s="28" t="s">
        <v>1184</v>
      </c>
      <c r="AH109" s="36">
        <v>4</v>
      </c>
      <c r="AI109" s="37">
        <v>4.05</v>
      </c>
      <c r="AJ109" s="37">
        <f t="shared" si="31"/>
        <v>4.05</v>
      </c>
      <c r="AK109" s="29"/>
      <c r="AL109" s="28" t="s">
        <v>474</v>
      </c>
      <c r="AM109" s="28" t="s">
        <v>475</v>
      </c>
      <c r="AN109" s="38"/>
    </row>
    <row r="110" ht="135" spans="1:40">
      <c r="A110" s="28">
        <v>109</v>
      </c>
      <c r="B110" s="28">
        <v>20213164055</v>
      </c>
      <c r="C110" s="28" t="s">
        <v>504</v>
      </c>
      <c r="D110" s="28" t="s">
        <v>68</v>
      </c>
      <c r="E110" s="28" t="s">
        <v>1185</v>
      </c>
      <c r="F110" s="28">
        <v>13702432391</v>
      </c>
      <c r="G110" s="28" t="s">
        <v>321</v>
      </c>
      <c r="H110" s="28" t="s">
        <v>498</v>
      </c>
      <c r="I110" s="28" t="s">
        <v>44</v>
      </c>
      <c r="J110" s="28">
        <v>2.15</v>
      </c>
      <c r="K110" s="28" t="s">
        <v>1186</v>
      </c>
      <c r="L110" s="32" t="s">
        <v>319</v>
      </c>
      <c r="M110" s="32">
        <v>1.75</v>
      </c>
      <c r="N110" s="28"/>
      <c r="O110" s="28"/>
      <c r="P110" s="28">
        <v>0</v>
      </c>
      <c r="Q110" s="28"/>
      <c r="R110" s="28"/>
      <c r="S110" s="28"/>
      <c r="T110" s="28"/>
      <c r="U110" s="28"/>
      <c r="V110" s="28">
        <v>0.6</v>
      </c>
      <c r="W110" s="28" t="s">
        <v>1187</v>
      </c>
      <c r="X110" s="32"/>
      <c r="Y110" s="32"/>
      <c r="Z110" s="32"/>
      <c r="AA110" s="32"/>
      <c r="AB110" s="28">
        <v>1.5</v>
      </c>
      <c r="AC110" s="28" t="s">
        <v>1188</v>
      </c>
      <c r="AD110" s="32" t="s">
        <v>1189</v>
      </c>
      <c r="AE110" s="32">
        <v>1.5</v>
      </c>
      <c r="AF110" s="32"/>
      <c r="AG110" s="32"/>
      <c r="AH110" s="36">
        <v>4.25</v>
      </c>
      <c r="AI110" s="37">
        <v>3.85</v>
      </c>
      <c r="AJ110" s="37">
        <v>3.85</v>
      </c>
      <c r="AK110" s="29"/>
      <c r="AL110" s="28" t="s">
        <v>95</v>
      </c>
      <c r="AM110" s="28" t="s">
        <v>76</v>
      </c>
      <c r="AN110" s="38"/>
    </row>
    <row r="111" ht="135" spans="1:40">
      <c r="A111" s="28">
        <v>110</v>
      </c>
      <c r="B111" s="28">
        <v>20213164033</v>
      </c>
      <c r="C111" s="28" t="s">
        <v>555</v>
      </c>
      <c r="D111" s="28" t="s">
        <v>86</v>
      </c>
      <c r="E111" s="28" t="s">
        <v>1190</v>
      </c>
      <c r="F111" s="28">
        <v>13690137877</v>
      </c>
      <c r="G111" s="28" t="s">
        <v>1191</v>
      </c>
      <c r="H111" s="28" t="s">
        <v>498</v>
      </c>
      <c r="I111" s="28" t="s">
        <v>44</v>
      </c>
      <c r="J111" s="28">
        <v>1.05</v>
      </c>
      <c r="K111" s="28" t="s">
        <v>1192</v>
      </c>
      <c r="L111" s="32">
        <v>1.05</v>
      </c>
      <c r="M111" s="32" t="s">
        <v>1192</v>
      </c>
      <c r="N111" s="28">
        <v>1.25</v>
      </c>
      <c r="O111" s="28" t="s">
        <v>1193</v>
      </c>
      <c r="P111" s="28">
        <v>0</v>
      </c>
      <c r="Q111" s="28">
        <v>0</v>
      </c>
      <c r="R111" s="28">
        <v>0</v>
      </c>
      <c r="S111" s="28">
        <v>0</v>
      </c>
      <c r="T111" s="28"/>
      <c r="U111" s="28"/>
      <c r="V111" s="28">
        <v>0.8</v>
      </c>
      <c r="W111" s="28" t="s">
        <v>1194</v>
      </c>
      <c r="X111" s="32">
        <v>0.8</v>
      </c>
      <c r="Y111" s="32" t="s">
        <v>1194</v>
      </c>
      <c r="Z111" s="32">
        <v>0.8</v>
      </c>
      <c r="AA111" s="32" t="s">
        <v>1194</v>
      </c>
      <c r="AB111" s="28">
        <v>2.4</v>
      </c>
      <c r="AC111" s="28" t="s">
        <v>1195</v>
      </c>
      <c r="AD111" s="32">
        <v>2.4</v>
      </c>
      <c r="AE111" s="32" t="s">
        <v>1195</v>
      </c>
      <c r="AF111" s="32">
        <v>1.8</v>
      </c>
      <c r="AG111" s="32" t="s">
        <v>1196</v>
      </c>
      <c r="AH111" s="36">
        <v>4.25</v>
      </c>
      <c r="AI111" s="37">
        <v>4.05</v>
      </c>
      <c r="AJ111" s="37">
        <f t="shared" ref="AJ111:AJ129" si="32">N111+Z111+AF111</f>
        <v>3.85</v>
      </c>
      <c r="AK111" s="29" t="s">
        <v>1197</v>
      </c>
      <c r="AL111" s="28" t="s">
        <v>94</v>
      </c>
      <c r="AM111" s="28" t="s">
        <v>95</v>
      </c>
      <c r="AN111" s="38"/>
    </row>
    <row r="112" ht="148.5" spans="1:40">
      <c r="A112" s="28">
        <v>111</v>
      </c>
      <c r="B112" s="28">
        <v>20213164071</v>
      </c>
      <c r="C112" s="28" t="s">
        <v>504</v>
      </c>
      <c r="D112" s="28" t="s">
        <v>68</v>
      </c>
      <c r="E112" s="28" t="s">
        <v>1198</v>
      </c>
      <c r="F112" s="28">
        <v>15179755455</v>
      </c>
      <c r="G112" s="28" t="s">
        <v>352</v>
      </c>
      <c r="H112" s="28" t="s">
        <v>498</v>
      </c>
      <c r="I112" s="28" t="s">
        <v>44</v>
      </c>
      <c r="J112" s="28">
        <v>1.55</v>
      </c>
      <c r="K112" s="28" t="s">
        <v>1199</v>
      </c>
      <c r="L112" s="32" t="s">
        <v>319</v>
      </c>
      <c r="M112" s="32">
        <v>1.75</v>
      </c>
      <c r="N112" s="28"/>
      <c r="O112" s="28"/>
      <c r="P112" s="28">
        <v>0</v>
      </c>
      <c r="Q112" s="28"/>
      <c r="R112" s="28"/>
      <c r="S112" s="28"/>
      <c r="T112" s="28"/>
      <c r="U112" s="28"/>
      <c r="V112" s="28">
        <v>0.8</v>
      </c>
      <c r="W112" s="28" t="s">
        <v>1200</v>
      </c>
      <c r="X112" s="32" t="s">
        <v>1201</v>
      </c>
      <c r="Y112" s="32">
        <v>0.6</v>
      </c>
      <c r="Z112" s="32"/>
      <c r="AA112" s="32"/>
      <c r="AB112" s="28">
        <v>1.9</v>
      </c>
      <c r="AC112" s="28" t="s">
        <v>1202</v>
      </c>
      <c r="AD112" s="32" t="s">
        <v>1203</v>
      </c>
      <c r="AE112" s="32">
        <v>1.4</v>
      </c>
      <c r="AF112" s="32"/>
      <c r="AG112" s="32"/>
      <c r="AH112" s="36">
        <v>4.25</v>
      </c>
      <c r="AI112" s="37">
        <v>3.75</v>
      </c>
      <c r="AJ112" s="37">
        <v>3.75</v>
      </c>
      <c r="AK112" s="29"/>
      <c r="AL112" s="28" t="s">
        <v>95</v>
      </c>
      <c r="AM112" s="28" t="s">
        <v>76</v>
      </c>
      <c r="AN112" s="38"/>
    </row>
    <row r="113" ht="81" spans="1:40">
      <c r="A113" s="28">
        <v>112</v>
      </c>
      <c r="B113" s="28">
        <v>20213163152</v>
      </c>
      <c r="C113" s="28" t="s">
        <v>611</v>
      </c>
      <c r="D113" s="28" t="s">
        <v>68</v>
      </c>
      <c r="E113" s="28" t="s">
        <v>1204</v>
      </c>
      <c r="F113" s="28">
        <v>17818078196</v>
      </c>
      <c r="G113" s="28" t="s">
        <v>243</v>
      </c>
      <c r="H113" s="28" t="s">
        <v>498</v>
      </c>
      <c r="I113" s="28" t="s">
        <v>44</v>
      </c>
      <c r="J113" s="28">
        <v>1.55</v>
      </c>
      <c r="K113" s="28" t="s">
        <v>1205</v>
      </c>
      <c r="L113" s="32"/>
      <c r="M113" s="32"/>
      <c r="N113" s="28"/>
      <c r="O113" s="28"/>
      <c r="P113" s="28">
        <v>0</v>
      </c>
      <c r="Q113" s="28"/>
      <c r="R113" s="28"/>
      <c r="S113" s="28"/>
      <c r="T113" s="28"/>
      <c r="U113" s="28"/>
      <c r="V113" s="28">
        <v>0.4</v>
      </c>
      <c r="W113" s="28" t="s">
        <v>1206</v>
      </c>
      <c r="X113" s="32"/>
      <c r="Y113" s="32"/>
      <c r="Z113" s="32"/>
      <c r="AA113" s="32"/>
      <c r="AB113" s="28">
        <v>1.8</v>
      </c>
      <c r="AC113" s="28" t="s">
        <v>1207</v>
      </c>
      <c r="AD113" s="32"/>
      <c r="AE113" s="32"/>
      <c r="AF113" s="32"/>
      <c r="AG113" s="32"/>
      <c r="AH113" s="36">
        <v>3.75</v>
      </c>
      <c r="AI113" s="37"/>
      <c r="AJ113" s="37">
        <v>3.75</v>
      </c>
      <c r="AK113" s="29"/>
      <c r="AL113" s="28" t="s">
        <v>95</v>
      </c>
      <c r="AM113" s="28" t="s">
        <v>76</v>
      </c>
      <c r="AN113" s="38"/>
    </row>
    <row r="114" ht="108" spans="1:40">
      <c r="A114" s="28">
        <v>113</v>
      </c>
      <c r="B114" s="28">
        <v>20213141057</v>
      </c>
      <c r="C114" s="28" t="s">
        <v>496</v>
      </c>
      <c r="D114" s="28" t="s">
        <v>140</v>
      </c>
      <c r="E114" s="28" t="s">
        <v>1208</v>
      </c>
      <c r="F114" s="28">
        <v>15398335781</v>
      </c>
      <c r="G114" s="28" t="s">
        <v>294</v>
      </c>
      <c r="H114" s="28" t="s">
        <v>498</v>
      </c>
      <c r="I114" s="28" t="s">
        <v>44</v>
      </c>
      <c r="J114" s="28">
        <v>1.5</v>
      </c>
      <c r="K114" s="28" t="s">
        <v>1209</v>
      </c>
      <c r="L114" s="32">
        <v>1.3</v>
      </c>
      <c r="M114" s="32" t="s">
        <v>1210</v>
      </c>
      <c r="N114" s="28">
        <v>1.3</v>
      </c>
      <c r="O114" s="28" t="s">
        <v>1210</v>
      </c>
      <c r="P114" s="28">
        <v>0</v>
      </c>
      <c r="Q114" s="28" t="s">
        <v>146</v>
      </c>
      <c r="R114" s="28">
        <v>0</v>
      </c>
      <c r="S114" s="28" t="s">
        <v>146</v>
      </c>
      <c r="T114" s="28"/>
      <c r="U114" s="28"/>
      <c r="V114" s="28">
        <v>1.4</v>
      </c>
      <c r="W114" s="28" t="s">
        <v>1211</v>
      </c>
      <c r="X114" s="32">
        <v>1.2</v>
      </c>
      <c r="Y114" s="32" t="s">
        <v>1212</v>
      </c>
      <c r="Z114" s="32">
        <v>1.2</v>
      </c>
      <c r="AA114" s="32" t="s">
        <v>1212</v>
      </c>
      <c r="AB114" s="28">
        <v>1</v>
      </c>
      <c r="AC114" s="28" t="s">
        <v>1213</v>
      </c>
      <c r="AD114" s="32">
        <v>1.2</v>
      </c>
      <c r="AE114" s="32" t="s">
        <v>1214</v>
      </c>
      <c r="AF114" s="32">
        <v>1.2</v>
      </c>
      <c r="AG114" s="32" t="s">
        <v>1214</v>
      </c>
      <c r="AH114" s="36">
        <v>3.9</v>
      </c>
      <c r="AI114" s="37">
        <f>L114+R114+X114+AD114</f>
        <v>3.7</v>
      </c>
      <c r="AJ114" s="37">
        <f t="shared" si="32"/>
        <v>3.7</v>
      </c>
      <c r="AK114" s="29" t="s">
        <v>1215</v>
      </c>
      <c r="AL114" s="28" t="s">
        <v>200</v>
      </c>
      <c r="AM114" s="28" t="s">
        <v>94</v>
      </c>
      <c r="AN114" s="38"/>
    </row>
    <row r="115" ht="54" spans="1:40">
      <c r="A115" s="28">
        <v>114</v>
      </c>
      <c r="B115" s="28">
        <v>20213141020</v>
      </c>
      <c r="C115" s="29" t="s">
        <v>496</v>
      </c>
      <c r="D115" s="29" t="s">
        <v>52</v>
      </c>
      <c r="E115" s="29" t="s">
        <v>1216</v>
      </c>
      <c r="F115" s="28">
        <v>15622702943</v>
      </c>
      <c r="G115" s="28" t="s">
        <v>142</v>
      </c>
      <c r="H115" s="28" t="s">
        <v>498</v>
      </c>
      <c r="I115" s="28" t="s">
        <v>44</v>
      </c>
      <c r="J115" s="28">
        <v>3.45</v>
      </c>
      <c r="K115" s="28" t="s">
        <v>1217</v>
      </c>
      <c r="L115" s="32">
        <v>3.45</v>
      </c>
      <c r="M115" s="32" t="s">
        <v>1217</v>
      </c>
      <c r="N115" s="28">
        <v>3.45</v>
      </c>
      <c r="O115" s="28" t="s">
        <v>1217</v>
      </c>
      <c r="P115" s="28"/>
      <c r="Q115" s="28"/>
      <c r="R115" s="28"/>
      <c r="S115" s="28"/>
      <c r="T115" s="28"/>
      <c r="U115" s="28"/>
      <c r="V115" s="28">
        <v>0.2</v>
      </c>
      <c r="W115" s="28" t="s">
        <v>1218</v>
      </c>
      <c r="X115" s="32">
        <v>0.2</v>
      </c>
      <c r="Y115" s="32" t="s">
        <v>1218</v>
      </c>
      <c r="Z115" s="32">
        <v>0.2</v>
      </c>
      <c r="AA115" s="32" t="s">
        <v>1218</v>
      </c>
      <c r="AB115" s="28">
        <v>0</v>
      </c>
      <c r="AC115" s="28" t="s">
        <v>146</v>
      </c>
      <c r="AD115" s="32">
        <v>0</v>
      </c>
      <c r="AE115" s="32" t="s">
        <v>146</v>
      </c>
      <c r="AF115" s="32">
        <v>0</v>
      </c>
      <c r="AG115" s="32" t="s">
        <v>146</v>
      </c>
      <c r="AH115" s="36">
        <f>AB115+V115+J115</f>
        <v>3.65</v>
      </c>
      <c r="AI115" s="37">
        <f>V115+Z115+AF115</f>
        <v>0.4</v>
      </c>
      <c r="AJ115" s="37">
        <f t="shared" si="32"/>
        <v>3.65</v>
      </c>
      <c r="AK115" s="29"/>
      <c r="AL115" s="28" t="s">
        <v>59</v>
      </c>
      <c r="AM115" s="28" t="s">
        <v>60</v>
      </c>
      <c r="AN115" s="38"/>
    </row>
    <row r="116" ht="81" spans="1:40">
      <c r="A116" s="28">
        <v>115</v>
      </c>
      <c r="B116" s="28">
        <v>20213141061</v>
      </c>
      <c r="C116" s="28" t="s">
        <v>496</v>
      </c>
      <c r="D116" s="28" t="s">
        <v>108</v>
      </c>
      <c r="E116" s="28" t="s">
        <v>1219</v>
      </c>
      <c r="F116" s="28">
        <v>18214693391</v>
      </c>
      <c r="G116" s="28" t="s">
        <v>1219</v>
      </c>
      <c r="H116" s="28" t="s">
        <v>498</v>
      </c>
      <c r="I116" s="28" t="s">
        <v>44</v>
      </c>
      <c r="J116" s="28">
        <v>2.25</v>
      </c>
      <c r="K116" s="28" t="s">
        <v>1220</v>
      </c>
      <c r="L116" s="32">
        <v>2.25</v>
      </c>
      <c r="M116" s="32" t="s">
        <v>1221</v>
      </c>
      <c r="N116" s="28">
        <v>2.25</v>
      </c>
      <c r="O116" s="28" t="s">
        <v>1220</v>
      </c>
      <c r="P116" s="28">
        <v>0</v>
      </c>
      <c r="Q116" s="28" t="s">
        <v>146</v>
      </c>
      <c r="R116" s="28">
        <v>0</v>
      </c>
      <c r="S116" s="28" t="s">
        <v>146</v>
      </c>
      <c r="T116" s="28">
        <v>0</v>
      </c>
      <c r="U116" s="28" t="s">
        <v>146</v>
      </c>
      <c r="V116" s="28">
        <v>1</v>
      </c>
      <c r="W116" s="28" t="s">
        <v>1222</v>
      </c>
      <c r="X116" s="32">
        <v>1</v>
      </c>
      <c r="Y116" s="32" t="s">
        <v>1222</v>
      </c>
      <c r="Z116" s="32">
        <v>1</v>
      </c>
      <c r="AA116" s="32" t="s">
        <v>1222</v>
      </c>
      <c r="AB116" s="28">
        <v>0.4</v>
      </c>
      <c r="AC116" s="28" t="s">
        <v>1223</v>
      </c>
      <c r="AD116" s="32">
        <v>0.4</v>
      </c>
      <c r="AE116" s="32" t="s">
        <v>1223</v>
      </c>
      <c r="AF116" s="32">
        <v>0.4</v>
      </c>
      <c r="AG116" s="32" t="s">
        <v>1223</v>
      </c>
      <c r="AH116" s="36">
        <v>3.65</v>
      </c>
      <c r="AI116" s="37">
        <v>3.65</v>
      </c>
      <c r="AJ116" s="37">
        <f t="shared" si="32"/>
        <v>3.65</v>
      </c>
      <c r="AK116" s="29"/>
      <c r="AL116" s="28" t="s">
        <v>474</v>
      </c>
      <c r="AM116" s="28" t="s">
        <v>475</v>
      </c>
      <c r="AN116" s="38"/>
    </row>
    <row r="117" ht="135" spans="1:40">
      <c r="A117" s="28">
        <v>116</v>
      </c>
      <c r="B117" s="28">
        <v>20213141012</v>
      </c>
      <c r="C117" s="28" t="s">
        <v>496</v>
      </c>
      <c r="D117" s="28" t="s">
        <v>86</v>
      </c>
      <c r="E117" s="28" t="s">
        <v>1224</v>
      </c>
      <c r="F117" s="28">
        <v>15194550685</v>
      </c>
      <c r="G117" s="28" t="s">
        <v>1224</v>
      </c>
      <c r="H117" s="28" t="s">
        <v>498</v>
      </c>
      <c r="I117" s="28" t="s">
        <v>44</v>
      </c>
      <c r="J117" s="28">
        <v>1.05</v>
      </c>
      <c r="K117" s="28" t="s">
        <v>1225</v>
      </c>
      <c r="L117" s="32">
        <v>1.05</v>
      </c>
      <c r="M117" s="32" t="s">
        <v>1225</v>
      </c>
      <c r="N117" s="28">
        <v>1.25</v>
      </c>
      <c r="O117" s="28" t="s">
        <v>1226</v>
      </c>
      <c r="P117" s="28">
        <v>0</v>
      </c>
      <c r="Q117" s="28">
        <v>0</v>
      </c>
      <c r="R117" s="28">
        <v>0</v>
      </c>
      <c r="S117" s="28">
        <v>0</v>
      </c>
      <c r="T117" s="28"/>
      <c r="U117" s="28"/>
      <c r="V117" s="28">
        <v>0.6</v>
      </c>
      <c r="W117" s="28" t="s">
        <v>1227</v>
      </c>
      <c r="X117" s="32">
        <v>0.6</v>
      </c>
      <c r="Y117" s="32" t="s">
        <v>1227</v>
      </c>
      <c r="Z117" s="32">
        <v>0.6</v>
      </c>
      <c r="AA117" s="32" t="s">
        <v>1227</v>
      </c>
      <c r="AB117" s="28">
        <v>3.2</v>
      </c>
      <c r="AC117" s="28" t="s">
        <v>1228</v>
      </c>
      <c r="AD117" s="32">
        <v>2.1</v>
      </c>
      <c r="AE117" s="32" t="s">
        <v>1229</v>
      </c>
      <c r="AF117" s="32">
        <v>1.7</v>
      </c>
      <c r="AG117" s="32" t="s">
        <v>1230</v>
      </c>
      <c r="AH117" s="36">
        <v>4.85</v>
      </c>
      <c r="AI117" s="37">
        <v>3.75</v>
      </c>
      <c r="AJ117" s="37">
        <f t="shared" si="32"/>
        <v>3.55</v>
      </c>
      <c r="AK117" s="29" t="s">
        <v>1231</v>
      </c>
      <c r="AL117" s="28" t="s">
        <v>94</v>
      </c>
      <c r="AM117" s="28" t="s">
        <v>95</v>
      </c>
      <c r="AN117" s="38"/>
    </row>
    <row r="118" ht="162" spans="1:40">
      <c r="A118" s="28">
        <v>117</v>
      </c>
      <c r="B118" s="28">
        <v>20213141015</v>
      </c>
      <c r="C118" s="28" t="s">
        <v>496</v>
      </c>
      <c r="D118" s="28" t="s">
        <v>86</v>
      </c>
      <c r="E118" s="28" t="s">
        <v>1232</v>
      </c>
      <c r="F118" s="28">
        <v>15813387264</v>
      </c>
      <c r="G118" s="28" t="s">
        <v>1082</v>
      </c>
      <c r="H118" s="28" t="s">
        <v>498</v>
      </c>
      <c r="I118" s="28" t="s">
        <v>44</v>
      </c>
      <c r="J118" s="28">
        <v>1.25</v>
      </c>
      <c r="K118" s="28" t="s">
        <v>1233</v>
      </c>
      <c r="L118" s="32">
        <v>1.25</v>
      </c>
      <c r="M118" s="32" t="s">
        <v>1233</v>
      </c>
      <c r="N118" s="28">
        <v>1.25</v>
      </c>
      <c r="O118" s="28" t="s">
        <v>1233</v>
      </c>
      <c r="P118" s="28">
        <v>0</v>
      </c>
      <c r="Q118" s="28">
        <v>0</v>
      </c>
      <c r="R118" s="28">
        <v>0</v>
      </c>
      <c r="S118" s="28">
        <v>0</v>
      </c>
      <c r="T118" s="28">
        <v>0</v>
      </c>
      <c r="U118" s="28">
        <v>0</v>
      </c>
      <c r="V118" s="28">
        <v>1.2</v>
      </c>
      <c r="W118" s="28" t="s">
        <v>1234</v>
      </c>
      <c r="X118" s="32">
        <v>1.2</v>
      </c>
      <c r="Y118" s="32" t="s">
        <v>1234</v>
      </c>
      <c r="Z118" s="32">
        <v>1.2</v>
      </c>
      <c r="AA118" s="32" t="s">
        <v>1234</v>
      </c>
      <c r="AB118" s="28">
        <v>1</v>
      </c>
      <c r="AC118" s="28" t="s">
        <v>1235</v>
      </c>
      <c r="AD118" s="32">
        <v>1</v>
      </c>
      <c r="AE118" s="32" t="s">
        <v>1235</v>
      </c>
      <c r="AF118" s="32">
        <v>1</v>
      </c>
      <c r="AG118" s="32" t="s">
        <v>1235</v>
      </c>
      <c r="AH118" s="36">
        <v>3.45</v>
      </c>
      <c r="AI118" s="37">
        <v>3.45</v>
      </c>
      <c r="AJ118" s="37">
        <f t="shared" si="32"/>
        <v>3.45</v>
      </c>
      <c r="AK118" s="29"/>
      <c r="AL118" s="28" t="s">
        <v>94</v>
      </c>
      <c r="AM118" s="28" t="s">
        <v>95</v>
      </c>
      <c r="AN118" s="38"/>
    </row>
    <row r="119" ht="121.5" spans="1:40">
      <c r="A119" s="28">
        <v>118</v>
      </c>
      <c r="B119" s="28">
        <v>20213164046</v>
      </c>
      <c r="C119" s="28" t="s">
        <v>555</v>
      </c>
      <c r="D119" s="28" t="s">
        <v>86</v>
      </c>
      <c r="E119" s="28" t="s">
        <v>1236</v>
      </c>
      <c r="F119" s="28">
        <v>19303033078</v>
      </c>
      <c r="G119" s="28" t="s">
        <v>1082</v>
      </c>
      <c r="H119" s="28" t="s">
        <v>498</v>
      </c>
      <c r="I119" s="28" t="s">
        <v>44</v>
      </c>
      <c r="J119" s="28">
        <v>1.05</v>
      </c>
      <c r="K119" s="28" t="s">
        <v>1237</v>
      </c>
      <c r="L119" s="32">
        <v>1.05</v>
      </c>
      <c r="M119" s="32" t="s">
        <v>1237</v>
      </c>
      <c r="N119" s="28">
        <v>1.05</v>
      </c>
      <c r="O119" s="28" t="s">
        <v>1237</v>
      </c>
      <c r="P119" s="28">
        <v>0</v>
      </c>
      <c r="Q119" s="28">
        <v>0</v>
      </c>
      <c r="R119" s="28">
        <v>0</v>
      </c>
      <c r="S119" s="28">
        <v>0</v>
      </c>
      <c r="T119" s="28"/>
      <c r="U119" s="28"/>
      <c r="V119" s="28">
        <v>1.2</v>
      </c>
      <c r="W119" s="28" t="s">
        <v>1238</v>
      </c>
      <c r="X119" s="32">
        <v>1.2</v>
      </c>
      <c r="Y119" s="32" t="s">
        <v>1238</v>
      </c>
      <c r="Z119" s="32">
        <v>1.2</v>
      </c>
      <c r="AA119" s="32" t="s">
        <v>1238</v>
      </c>
      <c r="AB119" s="28">
        <v>1</v>
      </c>
      <c r="AC119" s="28" t="s">
        <v>1239</v>
      </c>
      <c r="AD119" s="32">
        <v>1</v>
      </c>
      <c r="AE119" s="32" t="s">
        <v>1239</v>
      </c>
      <c r="AF119" s="32">
        <v>1</v>
      </c>
      <c r="AG119" s="32" t="s">
        <v>1239</v>
      </c>
      <c r="AH119" s="36">
        <v>3.25</v>
      </c>
      <c r="AI119" s="37">
        <v>3.25</v>
      </c>
      <c r="AJ119" s="37">
        <f t="shared" si="32"/>
        <v>3.25</v>
      </c>
      <c r="AK119" s="29"/>
      <c r="AL119" s="28" t="s">
        <v>94</v>
      </c>
      <c r="AM119" s="28" t="s">
        <v>95</v>
      </c>
      <c r="AN119" s="38"/>
    </row>
    <row r="120" ht="122.25" spans="1:40">
      <c r="A120" s="28">
        <v>119</v>
      </c>
      <c r="B120" s="28">
        <v>20213164050</v>
      </c>
      <c r="C120" s="28" t="s">
        <v>504</v>
      </c>
      <c r="D120" s="28" t="s">
        <v>40</v>
      </c>
      <c r="E120" s="28" t="s">
        <v>1240</v>
      </c>
      <c r="F120" s="28">
        <v>15362947761</v>
      </c>
      <c r="G120" s="28" t="s">
        <v>119</v>
      </c>
      <c r="H120" s="28" t="s">
        <v>498</v>
      </c>
      <c r="I120" s="28" t="s">
        <v>44</v>
      </c>
      <c r="J120" s="28">
        <v>0.6</v>
      </c>
      <c r="K120" s="28" t="s">
        <v>1241</v>
      </c>
      <c r="L120" s="32">
        <v>0.6</v>
      </c>
      <c r="M120" s="32" t="s">
        <v>1242</v>
      </c>
      <c r="N120" s="28">
        <v>0.6</v>
      </c>
      <c r="O120" s="28" t="s">
        <v>1242</v>
      </c>
      <c r="P120" s="28"/>
      <c r="Q120" s="28"/>
      <c r="R120" s="28"/>
      <c r="S120" s="28"/>
      <c r="T120" s="28"/>
      <c r="U120" s="28"/>
      <c r="V120" s="28">
        <v>0.4</v>
      </c>
      <c r="W120" s="28" t="s">
        <v>1243</v>
      </c>
      <c r="X120" s="32">
        <v>0.4</v>
      </c>
      <c r="Y120" s="32" t="s">
        <v>1244</v>
      </c>
      <c r="Z120" s="32">
        <v>0.4</v>
      </c>
      <c r="AA120" s="32" t="s">
        <v>1244</v>
      </c>
      <c r="AB120" s="28">
        <v>2.4</v>
      </c>
      <c r="AC120" s="28" t="s">
        <v>1245</v>
      </c>
      <c r="AD120" s="32">
        <v>2.2</v>
      </c>
      <c r="AE120" s="32" t="s">
        <v>1246</v>
      </c>
      <c r="AF120" s="32">
        <v>2.2</v>
      </c>
      <c r="AG120" s="32" t="s">
        <v>1246</v>
      </c>
      <c r="AH120" s="36">
        <f>AB120+V120+J120</f>
        <v>3.4</v>
      </c>
      <c r="AI120" s="37">
        <f>L120+X120+AF120</f>
        <v>3.2</v>
      </c>
      <c r="AJ120" s="37">
        <f t="shared" si="32"/>
        <v>3.2</v>
      </c>
      <c r="AK120" s="29"/>
      <c r="AL120" s="28" t="s">
        <v>562</v>
      </c>
      <c r="AM120" s="28" t="s">
        <v>50</v>
      </c>
      <c r="AN120" s="38"/>
    </row>
    <row r="121" ht="94.5" spans="1:40">
      <c r="A121" s="28">
        <v>120</v>
      </c>
      <c r="B121" s="28">
        <v>20213141047</v>
      </c>
      <c r="C121" s="28" t="s">
        <v>496</v>
      </c>
      <c r="D121" s="28" t="s">
        <v>140</v>
      </c>
      <c r="E121" s="28" t="s">
        <v>1247</v>
      </c>
      <c r="F121" s="28">
        <v>13527261821</v>
      </c>
      <c r="G121" s="28" t="s">
        <v>450</v>
      </c>
      <c r="H121" s="28" t="s">
        <v>498</v>
      </c>
      <c r="I121" s="28" t="s">
        <v>44</v>
      </c>
      <c r="J121" s="28">
        <v>0.7</v>
      </c>
      <c r="K121" s="28" t="s">
        <v>1248</v>
      </c>
      <c r="L121" s="32">
        <v>1.5</v>
      </c>
      <c r="M121" s="32" t="s">
        <v>1249</v>
      </c>
      <c r="N121" s="28">
        <v>1.5</v>
      </c>
      <c r="O121" s="28" t="s">
        <v>1249</v>
      </c>
      <c r="P121" s="28">
        <v>0</v>
      </c>
      <c r="Q121" s="28" t="s">
        <v>146</v>
      </c>
      <c r="R121" s="28">
        <v>0</v>
      </c>
      <c r="S121" s="28" t="s">
        <v>146</v>
      </c>
      <c r="T121" s="28"/>
      <c r="U121" s="28"/>
      <c r="V121" s="28">
        <v>1.4</v>
      </c>
      <c r="W121" s="28" t="s">
        <v>1250</v>
      </c>
      <c r="X121" s="32">
        <v>0.6</v>
      </c>
      <c r="Y121" s="32" t="s">
        <v>1251</v>
      </c>
      <c r="Z121" s="32">
        <v>0.6</v>
      </c>
      <c r="AA121" s="32" t="s">
        <v>1251</v>
      </c>
      <c r="AB121" s="28">
        <v>1.1</v>
      </c>
      <c r="AC121" s="28" t="s">
        <v>1252</v>
      </c>
      <c r="AD121" s="32">
        <v>1.1</v>
      </c>
      <c r="AE121" s="32" t="s">
        <v>1252</v>
      </c>
      <c r="AF121" s="32">
        <v>1.1</v>
      </c>
      <c r="AG121" s="32" t="s">
        <v>1252</v>
      </c>
      <c r="AH121" s="36">
        <v>3.2</v>
      </c>
      <c r="AI121" s="37">
        <f>L121+R121+X121+AD121</f>
        <v>3.2</v>
      </c>
      <c r="AJ121" s="37">
        <f t="shared" si="32"/>
        <v>3.2</v>
      </c>
      <c r="AK121" s="29"/>
      <c r="AL121" s="28" t="s">
        <v>200</v>
      </c>
      <c r="AM121" s="28" t="s">
        <v>94</v>
      </c>
      <c r="AN121" s="38"/>
    </row>
    <row r="122" ht="108" spans="1:40">
      <c r="A122" s="28">
        <v>121</v>
      </c>
      <c r="B122" s="28">
        <v>20213141078</v>
      </c>
      <c r="C122" s="28" t="s">
        <v>496</v>
      </c>
      <c r="D122" s="28" t="s">
        <v>40</v>
      </c>
      <c r="E122" s="28" t="s">
        <v>1253</v>
      </c>
      <c r="F122" s="28">
        <v>19866778271</v>
      </c>
      <c r="G122" s="28" t="s">
        <v>1091</v>
      </c>
      <c r="H122" s="28" t="s">
        <v>498</v>
      </c>
      <c r="I122" s="28" t="s">
        <v>44</v>
      </c>
      <c r="J122" s="28">
        <v>1.05</v>
      </c>
      <c r="K122" s="28" t="s">
        <v>1254</v>
      </c>
      <c r="L122" s="32">
        <v>0.65</v>
      </c>
      <c r="M122" s="32" t="s">
        <v>1255</v>
      </c>
      <c r="N122" s="28">
        <v>1.05</v>
      </c>
      <c r="O122" s="28" t="s">
        <v>1256</v>
      </c>
      <c r="P122" s="28"/>
      <c r="Q122" s="28"/>
      <c r="R122" s="28"/>
      <c r="S122" s="28"/>
      <c r="T122" s="28"/>
      <c r="U122" s="28"/>
      <c r="V122" s="28">
        <v>0.2</v>
      </c>
      <c r="W122" s="28" t="s">
        <v>1257</v>
      </c>
      <c r="X122" s="32">
        <v>0.6</v>
      </c>
      <c r="Y122" s="32" t="s">
        <v>1258</v>
      </c>
      <c r="Z122" s="32">
        <v>0.6</v>
      </c>
      <c r="AA122" s="32" t="s">
        <v>1259</v>
      </c>
      <c r="AB122" s="28">
        <v>1.5</v>
      </c>
      <c r="AC122" s="28" t="s">
        <v>1260</v>
      </c>
      <c r="AD122" s="32" t="s">
        <v>1261</v>
      </c>
      <c r="AE122" s="32" t="s">
        <v>1260</v>
      </c>
      <c r="AF122" s="32">
        <v>1.5</v>
      </c>
      <c r="AG122" s="32" t="s">
        <v>1260</v>
      </c>
      <c r="AH122" s="36">
        <f>AB122+V122+J122</f>
        <v>2.75</v>
      </c>
      <c r="AI122" s="37">
        <f>L122+X122+AF122</f>
        <v>2.75</v>
      </c>
      <c r="AJ122" s="37">
        <f t="shared" si="32"/>
        <v>3.15</v>
      </c>
      <c r="AK122" s="29"/>
      <c r="AL122" s="28" t="s">
        <v>562</v>
      </c>
      <c r="AM122" s="28" t="s">
        <v>50</v>
      </c>
      <c r="AN122" s="38"/>
    </row>
    <row r="123" ht="109.5" spans="1:40">
      <c r="A123" s="28">
        <v>122</v>
      </c>
      <c r="B123" s="28">
        <v>20213141045</v>
      </c>
      <c r="C123" s="28" t="s">
        <v>496</v>
      </c>
      <c r="D123" s="28" t="s">
        <v>612</v>
      </c>
      <c r="E123" s="28" t="s">
        <v>1262</v>
      </c>
      <c r="F123" s="28" t="s">
        <v>1263</v>
      </c>
      <c r="G123" s="28" t="s">
        <v>1264</v>
      </c>
      <c r="H123" s="28" t="s">
        <v>498</v>
      </c>
      <c r="I123" s="28" t="s">
        <v>44</v>
      </c>
      <c r="J123" s="28">
        <v>1.85</v>
      </c>
      <c r="K123" s="28" t="s">
        <v>1265</v>
      </c>
      <c r="L123" s="32">
        <v>1.55</v>
      </c>
      <c r="M123" s="32" t="s">
        <v>1266</v>
      </c>
      <c r="N123" s="28">
        <v>1.55</v>
      </c>
      <c r="O123" s="28" t="s">
        <v>1267</v>
      </c>
      <c r="P123" s="28">
        <v>0</v>
      </c>
      <c r="Q123" s="28" t="s">
        <v>245</v>
      </c>
      <c r="R123" s="28">
        <f>R124</f>
        <v>0</v>
      </c>
      <c r="S123" s="28"/>
      <c r="T123" s="28"/>
      <c r="U123" s="28"/>
      <c r="V123" s="28">
        <v>0.6</v>
      </c>
      <c r="W123" s="28" t="s">
        <v>1268</v>
      </c>
      <c r="X123" s="32">
        <f>V123</f>
        <v>0.6</v>
      </c>
      <c r="Y123" s="32" t="s">
        <v>1268</v>
      </c>
      <c r="Z123" s="32">
        <f>X123</f>
        <v>0.6</v>
      </c>
      <c r="AA123" s="32" t="s">
        <v>1268</v>
      </c>
      <c r="AB123" s="28">
        <v>1</v>
      </c>
      <c r="AC123" s="28" t="s">
        <v>1269</v>
      </c>
      <c r="AD123" s="32">
        <f>AB123</f>
        <v>1</v>
      </c>
      <c r="AE123" s="32" t="s">
        <v>1269</v>
      </c>
      <c r="AF123" s="32">
        <v>1</v>
      </c>
      <c r="AG123" s="32" t="s">
        <v>1269</v>
      </c>
      <c r="AH123" s="36">
        <f>J123+P123+V123+AB123</f>
        <v>3.45</v>
      </c>
      <c r="AI123" s="37">
        <f>L123+R123+X123+AD123</f>
        <v>3.15</v>
      </c>
      <c r="AJ123" s="37">
        <f t="shared" si="32"/>
        <v>3.15</v>
      </c>
      <c r="AK123" s="29"/>
      <c r="AL123" s="28" t="s">
        <v>59</v>
      </c>
      <c r="AM123" s="28" t="s">
        <v>248</v>
      </c>
      <c r="AN123" s="38"/>
    </row>
    <row r="124" ht="67.5" spans="1:40">
      <c r="A124" s="28">
        <v>123</v>
      </c>
      <c r="B124" s="28">
        <v>20213164098</v>
      </c>
      <c r="C124" s="28" t="s">
        <v>504</v>
      </c>
      <c r="D124" s="28" t="s">
        <v>108</v>
      </c>
      <c r="E124" s="28" t="s">
        <v>1270</v>
      </c>
      <c r="F124" s="28">
        <v>18923967127</v>
      </c>
      <c r="G124" s="28" t="s">
        <v>62</v>
      </c>
      <c r="H124" s="28" t="s">
        <v>498</v>
      </c>
      <c r="I124" s="28" t="s">
        <v>44</v>
      </c>
      <c r="J124" s="28">
        <v>0.25</v>
      </c>
      <c r="K124" s="28" t="s">
        <v>1271</v>
      </c>
      <c r="L124" s="32">
        <v>0.25</v>
      </c>
      <c r="M124" s="32" t="s">
        <v>1271</v>
      </c>
      <c r="N124" s="28">
        <v>0.25</v>
      </c>
      <c r="O124" s="28" t="s">
        <v>1271</v>
      </c>
      <c r="P124" s="28">
        <v>0</v>
      </c>
      <c r="Q124" s="28" t="s">
        <v>146</v>
      </c>
      <c r="R124" s="28">
        <v>0</v>
      </c>
      <c r="S124" s="28" t="s">
        <v>146</v>
      </c>
      <c r="T124" s="28">
        <v>0</v>
      </c>
      <c r="U124" s="28" t="s">
        <v>146</v>
      </c>
      <c r="V124" s="28">
        <v>0</v>
      </c>
      <c r="W124" s="28" t="s">
        <v>146</v>
      </c>
      <c r="X124" s="32">
        <v>0</v>
      </c>
      <c r="Y124" s="32" t="s">
        <v>146</v>
      </c>
      <c r="Z124" s="32">
        <v>0</v>
      </c>
      <c r="AA124" s="32" t="s">
        <v>146</v>
      </c>
      <c r="AB124" s="28">
        <v>2.9</v>
      </c>
      <c r="AC124" s="28" t="s">
        <v>1272</v>
      </c>
      <c r="AD124" s="32">
        <v>2.9</v>
      </c>
      <c r="AE124" s="32" t="s">
        <v>1272</v>
      </c>
      <c r="AF124" s="32">
        <v>2.9</v>
      </c>
      <c r="AG124" s="32" t="s">
        <v>1272</v>
      </c>
      <c r="AH124" s="36">
        <v>3.15</v>
      </c>
      <c r="AI124" s="37">
        <v>3.15</v>
      </c>
      <c r="AJ124" s="37">
        <f t="shared" si="32"/>
        <v>3.15</v>
      </c>
      <c r="AK124" s="29"/>
      <c r="AL124" s="28" t="s">
        <v>474</v>
      </c>
      <c r="AM124" s="28" t="s">
        <v>475</v>
      </c>
      <c r="AN124" s="38"/>
    </row>
    <row r="125" ht="121.5" spans="1:40">
      <c r="A125" s="28">
        <v>124</v>
      </c>
      <c r="B125" s="28">
        <v>20213141018</v>
      </c>
      <c r="C125" s="28" t="s">
        <v>496</v>
      </c>
      <c r="D125" s="28" t="s">
        <v>154</v>
      </c>
      <c r="E125" s="28" t="s">
        <v>1273</v>
      </c>
      <c r="F125" s="28">
        <v>18826010829</v>
      </c>
      <c r="G125" s="28" t="s">
        <v>70</v>
      </c>
      <c r="H125" s="28" t="s">
        <v>498</v>
      </c>
      <c r="I125" s="28" t="s">
        <v>44</v>
      </c>
      <c r="J125" s="28">
        <v>0.75</v>
      </c>
      <c r="K125" s="28" t="s">
        <v>1274</v>
      </c>
      <c r="L125" s="32">
        <v>1.55</v>
      </c>
      <c r="M125" s="32" t="s">
        <v>1275</v>
      </c>
      <c r="N125" s="28">
        <v>1.55</v>
      </c>
      <c r="O125" s="28" t="s">
        <v>1275</v>
      </c>
      <c r="P125" s="28">
        <v>0</v>
      </c>
      <c r="Q125" s="28" t="s">
        <v>146</v>
      </c>
      <c r="R125" s="28">
        <v>0</v>
      </c>
      <c r="S125" s="28">
        <v>0</v>
      </c>
      <c r="T125" s="28">
        <v>0</v>
      </c>
      <c r="U125" s="28">
        <v>0</v>
      </c>
      <c r="V125" s="28">
        <v>0.6</v>
      </c>
      <c r="W125" s="28" t="s">
        <v>1276</v>
      </c>
      <c r="X125" s="32">
        <v>0.6</v>
      </c>
      <c r="Y125" s="32" t="s">
        <v>1276</v>
      </c>
      <c r="Z125" s="32">
        <v>0.6</v>
      </c>
      <c r="AA125" s="32" t="s">
        <v>1276</v>
      </c>
      <c r="AB125" s="28">
        <v>2.4</v>
      </c>
      <c r="AC125" s="28" t="s">
        <v>1277</v>
      </c>
      <c r="AD125" s="32">
        <v>1.6</v>
      </c>
      <c r="AE125" s="32" t="s">
        <v>1278</v>
      </c>
      <c r="AF125" s="32">
        <v>0.9</v>
      </c>
      <c r="AG125" s="32" t="s">
        <v>1279</v>
      </c>
      <c r="AH125" s="36">
        <v>3.75</v>
      </c>
      <c r="AI125" s="37">
        <f>L125+P125+X125+AD125</f>
        <v>3.75</v>
      </c>
      <c r="AJ125" s="37">
        <f t="shared" si="32"/>
        <v>3.05</v>
      </c>
      <c r="AK125" s="29"/>
      <c r="AL125" s="28" t="s">
        <v>50</v>
      </c>
      <c r="AM125" s="28" t="s">
        <v>49</v>
      </c>
      <c r="AN125" s="38"/>
    </row>
    <row r="126" ht="94.5" spans="1:40">
      <c r="A126" s="28">
        <v>125</v>
      </c>
      <c r="B126" s="28">
        <v>20213164066</v>
      </c>
      <c r="C126" s="28" t="s">
        <v>504</v>
      </c>
      <c r="D126" s="28" t="s">
        <v>108</v>
      </c>
      <c r="E126" s="28" t="s">
        <v>1280</v>
      </c>
      <c r="F126" s="28">
        <v>17673429723</v>
      </c>
      <c r="G126" s="28" t="s">
        <v>773</v>
      </c>
      <c r="H126" s="28" t="s">
        <v>498</v>
      </c>
      <c r="I126" s="28" t="s">
        <v>44</v>
      </c>
      <c r="J126" s="28">
        <v>1.25</v>
      </c>
      <c r="K126" s="28" t="s">
        <v>1281</v>
      </c>
      <c r="L126" s="32">
        <v>1.25</v>
      </c>
      <c r="M126" s="32" t="s">
        <v>1281</v>
      </c>
      <c r="N126" s="28">
        <v>1.25</v>
      </c>
      <c r="O126" s="28" t="s">
        <v>1281</v>
      </c>
      <c r="P126" s="28">
        <v>0</v>
      </c>
      <c r="Q126" s="28" t="s">
        <v>146</v>
      </c>
      <c r="R126" s="28">
        <v>0</v>
      </c>
      <c r="S126" s="28" t="s">
        <v>146</v>
      </c>
      <c r="T126" s="28">
        <v>0</v>
      </c>
      <c r="U126" s="28" t="s">
        <v>146</v>
      </c>
      <c r="V126" s="28">
        <v>0.6</v>
      </c>
      <c r="W126" s="28" t="s">
        <v>1282</v>
      </c>
      <c r="X126" s="32">
        <v>0.6</v>
      </c>
      <c r="Y126" s="32" t="s">
        <v>1283</v>
      </c>
      <c r="Z126" s="32">
        <v>0.6</v>
      </c>
      <c r="AA126" s="32" t="s">
        <v>1283</v>
      </c>
      <c r="AB126" s="28">
        <v>1.2</v>
      </c>
      <c r="AC126" s="28" t="s">
        <v>1284</v>
      </c>
      <c r="AD126" s="32">
        <v>1.2</v>
      </c>
      <c r="AE126" s="32" t="s">
        <v>1284</v>
      </c>
      <c r="AF126" s="32">
        <v>1.2</v>
      </c>
      <c r="AG126" s="32" t="s">
        <v>1284</v>
      </c>
      <c r="AH126" s="36">
        <v>3.05</v>
      </c>
      <c r="AI126" s="37">
        <v>3.05</v>
      </c>
      <c r="AJ126" s="37">
        <f t="shared" si="32"/>
        <v>3.05</v>
      </c>
      <c r="AK126" s="29"/>
      <c r="AL126" s="28" t="s">
        <v>474</v>
      </c>
      <c r="AM126" s="28" t="s">
        <v>475</v>
      </c>
      <c r="AN126" s="38"/>
    </row>
    <row r="127" ht="40.5" spans="1:40">
      <c r="A127" s="28">
        <v>126</v>
      </c>
      <c r="B127" s="28">
        <v>20213164038</v>
      </c>
      <c r="C127" s="28" t="s">
        <v>504</v>
      </c>
      <c r="D127" s="28" t="s">
        <v>154</v>
      </c>
      <c r="E127" s="28" t="s">
        <v>1285</v>
      </c>
      <c r="F127" s="28">
        <v>15016912206</v>
      </c>
      <c r="G127" s="28" t="s">
        <v>1286</v>
      </c>
      <c r="H127" s="28" t="s">
        <v>498</v>
      </c>
      <c r="I127" s="28" t="s">
        <v>44</v>
      </c>
      <c r="J127" s="28">
        <v>2.75</v>
      </c>
      <c r="K127" s="28" t="s">
        <v>1287</v>
      </c>
      <c r="L127" s="32">
        <v>2.75</v>
      </c>
      <c r="M127" s="32" t="s">
        <v>1287</v>
      </c>
      <c r="N127" s="28">
        <v>2.75</v>
      </c>
      <c r="O127" s="28" t="s">
        <v>1288</v>
      </c>
      <c r="P127" s="28">
        <v>0</v>
      </c>
      <c r="Q127" s="28" t="s">
        <v>146</v>
      </c>
      <c r="R127" s="28">
        <v>0</v>
      </c>
      <c r="S127" s="28">
        <v>0</v>
      </c>
      <c r="T127" s="28">
        <v>0</v>
      </c>
      <c r="U127" s="28">
        <v>0</v>
      </c>
      <c r="V127" s="28">
        <v>0.2</v>
      </c>
      <c r="W127" s="28" t="s">
        <v>1289</v>
      </c>
      <c r="X127" s="32">
        <v>0.2</v>
      </c>
      <c r="Y127" s="32" t="s">
        <v>1289</v>
      </c>
      <c r="Z127" s="32">
        <v>0.2</v>
      </c>
      <c r="AA127" s="32" t="s">
        <v>1289</v>
      </c>
      <c r="AB127" s="28">
        <v>0</v>
      </c>
      <c r="AC127" s="28">
        <v>0</v>
      </c>
      <c r="AD127" s="32">
        <v>0</v>
      </c>
      <c r="AE127" s="32">
        <v>0</v>
      </c>
      <c r="AF127" s="32">
        <v>0</v>
      </c>
      <c r="AG127" s="32">
        <v>0</v>
      </c>
      <c r="AH127" s="36">
        <v>2.95</v>
      </c>
      <c r="AI127" s="37">
        <f>L127+P127+X127+AD127</f>
        <v>2.95</v>
      </c>
      <c r="AJ127" s="37">
        <f t="shared" si="32"/>
        <v>2.95</v>
      </c>
      <c r="AK127" s="29"/>
      <c r="AL127" s="28" t="s">
        <v>50</v>
      </c>
      <c r="AM127" s="28" t="s">
        <v>49</v>
      </c>
      <c r="AN127" s="38"/>
    </row>
    <row r="128" ht="121.5" spans="1:40">
      <c r="A128" s="28">
        <v>127</v>
      </c>
      <c r="B128" s="28">
        <v>20213141068</v>
      </c>
      <c r="C128" s="28" t="s">
        <v>496</v>
      </c>
      <c r="D128" s="28" t="s">
        <v>86</v>
      </c>
      <c r="E128" s="28" t="s">
        <v>1290</v>
      </c>
      <c r="F128" s="28">
        <v>15218810640</v>
      </c>
      <c r="G128" s="28" t="s">
        <v>1082</v>
      </c>
      <c r="H128" s="28" t="s">
        <v>498</v>
      </c>
      <c r="I128" s="28" t="s">
        <v>44</v>
      </c>
      <c r="J128" s="28">
        <v>0.65</v>
      </c>
      <c r="K128" s="28" t="s">
        <v>1291</v>
      </c>
      <c r="L128" s="32">
        <v>0.65</v>
      </c>
      <c r="M128" s="32" t="s">
        <v>1291</v>
      </c>
      <c r="N128" s="28">
        <v>0.65</v>
      </c>
      <c r="O128" s="28" t="s">
        <v>1291</v>
      </c>
      <c r="P128" s="28">
        <v>0</v>
      </c>
      <c r="Q128" s="28">
        <v>0</v>
      </c>
      <c r="R128" s="28">
        <v>0</v>
      </c>
      <c r="S128" s="28">
        <v>0</v>
      </c>
      <c r="T128" s="28"/>
      <c r="U128" s="28"/>
      <c r="V128" s="28">
        <v>1.2</v>
      </c>
      <c r="W128" s="28" t="s">
        <v>1292</v>
      </c>
      <c r="X128" s="32">
        <v>1.2</v>
      </c>
      <c r="Y128" s="32" t="s">
        <v>1292</v>
      </c>
      <c r="Z128" s="32">
        <v>1.2</v>
      </c>
      <c r="AA128" s="32" t="s">
        <v>1292</v>
      </c>
      <c r="AB128" s="28">
        <v>1</v>
      </c>
      <c r="AC128" s="28" t="s">
        <v>1293</v>
      </c>
      <c r="AD128" s="32">
        <v>1</v>
      </c>
      <c r="AE128" s="32" t="s">
        <v>1293</v>
      </c>
      <c r="AF128" s="32">
        <v>1</v>
      </c>
      <c r="AG128" s="32" t="s">
        <v>1293</v>
      </c>
      <c r="AH128" s="36">
        <v>2.85</v>
      </c>
      <c r="AI128" s="37">
        <v>2.85</v>
      </c>
      <c r="AJ128" s="37">
        <f t="shared" si="32"/>
        <v>2.85</v>
      </c>
      <c r="AK128" s="29"/>
      <c r="AL128" s="28" t="s">
        <v>94</v>
      </c>
      <c r="AM128" s="28" t="s">
        <v>95</v>
      </c>
      <c r="AN128" s="38"/>
    </row>
    <row r="129" ht="67.5" spans="1:40">
      <c r="A129" s="28">
        <v>128</v>
      </c>
      <c r="B129" s="28">
        <v>20213164017</v>
      </c>
      <c r="C129" s="28" t="s">
        <v>504</v>
      </c>
      <c r="D129" s="28" t="s">
        <v>140</v>
      </c>
      <c r="E129" s="28" t="s">
        <v>1294</v>
      </c>
      <c r="F129" s="28">
        <v>13711555610</v>
      </c>
      <c r="G129" s="28" t="s">
        <v>978</v>
      </c>
      <c r="H129" s="28" t="s">
        <v>498</v>
      </c>
      <c r="I129" s="28" t="s">
        <v>44</v>
      </c>
      <c r="J129" s="28">
        <v>0.7</v>
      </c>
      <c r="K129" s="28" t="s">
        <v>1295</v>
      </c>
      <c r="L129" s="32">
        <v>1.1</v>
      </c>
      <c r="M129" s="32" t="s">
        <v>1296</v>
      </c>
      <c r="N129" s="28">
        <v>1.1</v>
      </c>
      <c r="O129" s="28" t="s">
        <v>1296</v>
      </c>
      <c r="P129" s="28">
        <v>0</v>
      </c>
      <c r="Q129" s="28" t="s">
        <v>146</v>
      </c>
      <c r="R129" s="28">
        <v>0</v>
      </c>
      <c r="S129" s="28" t="s">
        <v>146</v>
      </c>
      <c r="T129" s="28"/>
      <c r="U129" s="28"/>
      <c r="V129" s="28">
        <v>0.8</v>
      </c>
      <c r="W129" s="28" t="s">
        <v>1297</v>
      </c>
      <c r="X129" s="32">
        <v>0.4</v>
      </c>
      <c r="Y129" s="32" t="s">
        <v>1298</v>
      </c>
      <c r="Z129" s="32">
        <v>0.4</v>
      </c>
      <c r="AA129" s="32" t="s">
        <v>1298</v>
      </c>
      <c r="AB129" s="28">
        <v>1.3</v>
      </c>
      <c r="AC129" s="28" t="s">
        <v>1299</v>
      </c>
      <c r="AD129" s="32">
        <v>1.3</v>
      </c>
      <c r="AE129" s="32" t="s">
        <v>1299</v>
      </c>
      <c r="AF129" s="32">
        <v>1.3</v>
      </c>
      <c r="AG129" s="32" t="s">
        <v>1299</v>
      </c>
      <c r="AH129" s="36">
        <v>2.8</v>
      </c>
      <c r="AI129" s="37">
        <f t="shared" ref="AI129:AI136" si="33">L129+R129+X129+AD129</f>
        <v>2.8</v>
      </c>
      <c r="AJ129" s="37">
        <f t="shared" si="32"/>
        <v>2.8</v>
      </c>
      <c r="AK129" s="29"/>
      <c r="AL129" s="28" t="s">
        <v>200</v>
      </c>
      <c r="AM129" s="28" t="s">
        <v>94</v>
      </c>
      <c r="AN129" s="38"/>
    </row>
    <row r="130" ht="121.5" spans="1:40">
      <c r="A130" s="28">
        <v>129</v>
      </c>
      <c r="B130" s="28">
        <v>20213164029</v>
      </c>
      <c r="C130" s="28" t="s">
        <v>504</v>
      </c>
      <c r="D130" s="28" t="s">
        <v>68</v>
      </c>
      <c r="E130" s="28" t="s">
        <v>1300</v>
      </c>
      <c r="F130" s="28">
        <v>17875333809</v>
      </c>
      <c r="G130" s="28" t="s">
        <v>905</v>
      </c>
      <c r="H130" s="28" t="s">
        <v>498</v>
      </c>
      <c r="I130" s="28" t="s">
        <v>44</v>
      </c>
      <c r="J130" s="28">
        <v>1.55</v>
      </c>
      <c r="K130" s="28" t="s">
        <v>1301</v>
      </c>
      <c r="L130" s="32" t="s">
        <v>1302</v>
      </c>
      <c r="M130" s="32">
        <v>1.35</v>
      </c>
      <c r="N130" s="28"/>
      <c r="O130" s="28"/>
      <c r="P130" s="28">
        <v>0</v>
      </c>
      <c r="Q130" s="28"/>
      <c r="R130" s="28"/>
      <c r="S130" s="28"/>
      <c r="T130" s="28"/>
      <c r="U130" s="28"/>
      <c r="V130" s="28">
        <v>0</v>
      </c>
      <c r="W130" s="28"/>
      <c r="X130" s="32"/>
      <c r="Y130" s="32"/>
      <c r="Z130" s="32"/>
      <c r="AA130" s="32"/>
      <c r="AB130" s="28">
        <v>1.4</v>
      </c>
      <c r="AC130" s="28" t="s">
        <v>1303</v>
      </c>
      <c r="AD130" s="32"/>
      <c r="AE130" s="32"/>
      <c r="AF130" s="32"/>
      <c r="AG130" s="32"/>
      <c r="AH130" s="36">
        <v>2.95</v>
      </c>
      <c r="AI130" s="37">
        <v>2.75</v>
      </c>
      <c r="AJ130" s="37">
        <v>2.75</v>
      </c>
      <c r="AK130" s="29"/>
      <c r="AL130" s="28" t="s">
        <v>95</v>
      </c>
      <c r="AM130" s="28" t="s">
        <v>76</v>
      </c>
      <c r="AN130" s="38"/>
    </row>
    <row r="131" ht="54" spans="1:40">
      <c r="A131" s="28">
        <v>130</v>
      </c>
      <c r="B131" s="28">
        <v>20213141048</v>
      </c>
      <c r="C131" s="28" t="s">
        <v>496</v>
      </c>
      <c r="D131" s="28" t="s">
        <v>40</v>
      </c>
      <c r="E131" s="28" t="s">
        <v>1304</v>
      </c>
      <c r="F131" s="28">
        <v>13356523313</v>
      </c>
      <c r="G131" s="28" t="s">
        <v>385</v>
      </c>
      <c r="H131" s="28" t="s">
        <v>498</v>
      </c>
      <c r="I131" s="28" t="s">
        <v>44</v>
      </c>
      <c r="J131" s="28">
        <v>0.65</v>
      </c>
      <c r="K131" s="28" t="s">
        <v>1305</v>
      </c>
      <c r="L131" s="32">
        <v>0.65</v>
      </c>
      <c r="M131" s="32" t="s">
        <v>1306</v>
      </c>
      <c r="N131" s="28">
        <v>0.65</v>
      </c>
      <c r="O131" s="28" t="s">
        <v>1306</v>
      </c>
      <c r="P131" s="28"/>
      <c r="Q131" s="28"/>
      <c r="R131" s="28"/>
      <c r="S131" s="28"/>
      <c r="T131" s="28"/>
      <c r="U131" s="28"/>
      <c r="V131" s="28">
        <v>0.8</v>
      </c>
      <c r="W131" s="28" t="s">
        <v>1307</v>
      </c>
      <c r="X131" s="32">
        <v>0.8</v>
      </c>
      <c r="Y131" s="32" t="s">
        <v>1308</v>
      </c>
      <c r="Z131" s="32">
        <v>0.8</v>
      </c>
      <c r="AA131" s="32" t="s">
        <v>1308</v>
      </c>
      <c r="AB131" s="28">
        <v>1.3</v>
      </c>
      <c r="AC131" s="28" t="s">
        <v>1309</v>
      </c>
      <c r="AD131" s="32" t="s">
        <v>1310</v>
      </c>
      <c r="AE131" s="32" t="s">
        <v>1311</v>
      </c>
      <c r="AF131" s="32">
        <v>1.3</v>
      </c>
      <c r="AG131" s="32" t="s">
        <v>1311</v>
      </c>
      <c r="AH131" s="36">
        <f>AB131+V131+J131</f>
        <v>2.75</v>
      </c>
      <c r="AI131" s="37">
        <f>L131+X131+AF131</f>
        <v>2.75</v>
      </c>
      <c r="AJ131" s="37">
        <f t="shared" ref="AJ131:AJ136" si="34">N131+Z131+AF131</f>
        <v>2.75</v>
      </c>
      <c r="AK131" s="29"/>
      <c r="AL131" s="28" t="s">
        <v>562</v>
      </c>
      <c r="AM131" s="28" t="s">
        <v>50</v>
      </c>
      <c r="AN131" s="38"/>
    </row>
    <row r="132" ht="121.5" spans="1:40">
      <c r="A132" s="28">
        <v>131</v>
      </c>
      <c r="B132" s="28">
        <v>20213141049</v>
      </c>
      <c r="C132" s="28" t="s">
        <v>496</v>
      </c>
      <c r="D132" s="28" t="s">
        <v>612</v>
      </c>
      <c r="E132" s="28" t="s">
        <v>1312</v>
      </c>
      <c r="F132" s="28" t="s">
        <v>1313</v>
      </c>
      <c r="G132" s="28" t="s">
        <v>256</v>
      </c>
      <c r="H132" s="28" t="s">
        <v>498</v>
      </c>
      <c r="I132" s="28" t="s">
        <v>44</v>
      </c>
      <c r="J132" s="28">
        <v>1.75</v>
      </c>
      <c r="K132" s="28" t="s">
        <v>1314</v>
      </c>
      <c r="L132" s="32">
        <f>J132</f>
        <v>1.75</v>
      </c>
      <c r="M132" s="32" t="s">
        <v>1315</v>
      </c>
      <c r="N132" s="28">
        <f>L132</f>
        <v>1.75</v>
      </c>
      <c r="O132" s="28" t="s">
        <v>1316</v>
      </c>
      <c r="P132" s="28">
        <v>0</v>
      </c>
      <c r="Q132" s="28" t="s">
        <v>245</v>
      </c>
      <c r="R132" s="28">
        <f t="shared" ref="R132:R135" si="35">R133</f>
        <v>0</v>
      </c>
      <c r="S132" s="28"/>
      <c r="T132" s="28"/>
      <c r="U132" s="28"/>
      <c r="V132" s="28">
        <v>0.6</v>
      </c>
      <c r="W132" s="28" t="s">
        <v>1317</v>
      </c>
      <c r="X132" s="32">
        <f>V132</f>
        <v>0.6</v>
      </c>
      <c r="Y132" s="32" t="s">
        <v>1317</v>
      </c>
      <c r="Z132" s="32">
        <f>X132</f>
        <v>0.6</v>
      </c>
      <c r="AA132" s="32" t="s">
        <v>1317</v>
      </c>
      <c r="AB132" s="28">
        <v>0.8</v>
      </c>
      <c r="AC132" s="39" t="s">
        <v>1318</v>
      </c>
      <c r="AD132" s="32">
        <v>0.4</v>
      </c>
      <c r="AE132" s="32" t="s">
        <v>1319</v>
      </c>
      <c r="AF132" s="32">
        <v>0.4</v>
      </c>
      <c r="AG132" s="32" t="s">
        <v>1319</v>
      </c>
      <c r="AH132" s="36">
        <f t="shared" ref="AH132:AH135" si="36">J132+P132+V132+AB132</f>
        <v>3.15</v>
      </c>
      <c r="AI132" s="37">
        <f t="shared" si="33"/>
        <v>2.75</v>
      </c>
      <c r="AJ132" s="37">
        <f t="shared" si="34"/>
        <v>2.75</v>
      </c>
      <c r="AK132" s="29"/>
      <c r="AL132" s="28" t="s">
        <v>59</v>
      </c>
      <c r="AM132" s="28" t="s">
        <v>248</v>
      </c>
      <c r="AN132" s="38"/>
    </row>
    <row r="133" ht="67.5" spans="1:40">
      <c r="A133" s="28">
        <v>132</v>
      </c>
      <c r="B133" s="28">
        <v>20213164008</v>
      </c>
      <c r="C133" s="28" t="s">
        <v>555</v>
      </c>
      <c r="D133" s="28" t="s">
        <v>140</v>
      </c>
      <c r="E133" s="28" t="s">
        <v>1320</v>
      </c>
      <c r="F133" s="28">
        <v>13723510828</v>
      </c>
      <c r="G133" s="28" t="s">
        <v>639</v>
      </c>
      <c r="H133" s="28" t="s">
        <v>43</v>
      </c>
      <c r="I133" s="28" t="s">
        <v>44</v>
      </c>
      <c r="J133" s="28">
        <v>1.15</v>
      </c>
      <c r="K133" s="28" t="s">
        <v>1321</v>
      </c>
      <c r="L133" s="32">
        <v>0.9</v>
      </c>
      <c r="M133" s="32" t="s">
        <v>1322</v>
      </c>
      <c r="N133" s="28">
        <v>0.9</v>
      </c>
      <c r="O133" s="28" t="s">
        <v>1322</v>
      </c>
      <c r="P133" s="28">
        <v>0</v>
      </c>
      <c r="Q133" s="28" t="s">
        <v>146</v>
      </c>
      <c r="R133" s="28">
        <v>0</v>
      </c>
      <c r="S133" s="28" t="s">
        <v>146</v>
      </c>
      <c r="T133" s="28"/>
      <c r="U133" s="28"/>
      <c r="V133" s="28">
        <v>0.2</v>
      </c>
      <c r="W133" s="28" t="s">
        <v>1323</v>
      </c>
      <c r="X133" s="32">
        <v>0.2</v>
      </c>
      <c r="Y133" s="32" t="s">
        <v>1323</v>
      </c>
      <c r="Z133" s="32">
        <v>0.2</v>
      </c>
      <c r="AA133" s="32" t="s">
        <v>1323</v>
      </c>
      <c r="AB133" s="28">
        <v>1.6</v>
      </c>
      <c r="AC133" s="28" t="s">
        <v>1324</v>
      </c>
      <c r="AD133" s="32">
        <v>1.6</v>
      </c>
      <c r="AE133" s="32" t="s">
        <v>1324</v>
      </c>
      <c r="AF133" s="32">
        <v>1.6</v>
      </c>
      <c r="AG133" s="32" t="s">
        <v>1324</v>
      </c>
      <c r="AH133" s="36">
        <v>2.95</v>
      </c>
      <c r="AI133" s="37">
        <v>2.7</v>
      </c>
      <c r="AJ133" s="37">
        <v>2.7</v>
      </c>
      <c r="AK133" s="29" t="s">
        <v>1325</v>
      </c>
      <c r="AL133" s="28" t="s">
        <v>200</v>
      </c>
      <c r="AM133" s="28" t="s">
        <v>94</v>
      </c>
      <c r="AN133" s="38"/>
    </row>
    <row r="134" ht="94.5" spans="1:40">
      <c r="A134" s="28">
        <v>133</v>
      </c>
      <c r="B134" s="28">
        <v>20213141052</v>
      </c>
      <c r="C134" s="28" t="s">
        <v>496</v>
      </c>
      <c r="D134" s="28" t="s">
        <v>612</v>
      </c>
      <c r="E134" s="28" t="s">
        <v>1326</v>
      </c>
      <c r="F134" s="28" t="s">
        <v>1327</v>
      </c>
      <c r="G134" s="28" t="s">
        <v>142</v>
      </c>
      <c r="H134" s="28" t="s">
        <v>498</v>
      </c>
      <c r="I134" s="28" t="s">
        <v>44</v>
      </c>
      <c r="J134" s="28">
        <v>1.55</v>
      </c>
      <c r="K134" s="28" t="s">
        <v>1328</v>
      </c>
      <c r="L134" s="32">
        <f>J134</f>
        <v>1.55</v>
      </c>
      <c r="M134" s="32" t="s">
        <v>1328</v>
      </c>
      <c r="N134" s="28">
        <f>L134</f>
        <v>1.55</v>
      </c>
      <c r="O134" s="28" t="s">
        <v>1328</v>
      </c>
      <c r="P134" s="28">
        <v>0</v>
      </c>
      <c r="Q134" s="28" t="s">
        <v>245</v>
      </c>
      <c r="R134" s="28">
        <f t="shared" si="35"/>
        <v>0</v>
      </c>
      <c r="S134" s="28"/>
      <c r="T134" s="28"/>
      <c r="U134" s="28"/>
      <c r="V134" s="28">
        <v>0.2</v>
      </c>
      <c r="W134" s="28" t="s">
        <v>1329</v>
      </c>
      <c r="X134" s="32">
        <f>V134</f>
        <v>0.2</v>
      </c>
      <c r="Y134" s="32" t="s">
        <v>1329</v>
      </c>
      <c r="Z134" s="32">
        <f>X134</f>
        <v>0.2</v>
      </c>
      <c r="AA134" s="32" t="s">
        <v>1329</v>
      </c>
      <c r="AB134" s="28">
        <v>1</v>
      </c>
      <c r="AC134" s="28" t="s">
        <v>1330</v>
      </c>
      <c r="AD134" s="32">
        <f>AB134-0.2</f>
        <v>0.8</v>
      </c>
      <c r="AE134" s="32" t="s">
        <v>1331</v>
      </c>
      <c r="AF134" s="32">
        <v>0.8</v>
      </c>
      <c r="AG134" s="32" t="s">
        <v>1331</v>
      </c>
      <c r="AH134" s="36">
        <f t="shared" si="36"/>
        <v>2.75</v>
      </c>
      <c r="AI134" s="37">
        <f t="shared" si="33"/>
        <v>2.55</v>
      </c>
      <c r="AJ134" s="37">
        <f t="shared" si="34"/>
        <v>2.55</v>
      </c>
      <c r="AK134" s="29"/>
      <c r="AL134" s="28" t="s">
        <v>59</v>
      </c>
      <c r="AM134" s="28" t="s">
        <v>248</v>
      </c>
      <c r="AN134" s="38"/>
    </row>
    <row r="135" ht="148.5" spans="1:40">
      <c r="A135" s="28">
        <v>134</v>
      </c>
      <c r="B135" s="28">
        <v>20213164090</v>
      </c>
      <c r="C135" s="28" t="s">
        <v>504</v>
      </c>
      <c r="D135" s="28" t="s">
        <v>612</v>
      </c>
      <c r="E135" s="28" t="s">
        <v>1332</v>
      </c>
      <c r="F135" s="28" t="s">
        <v>1333</v>
      </c>
      <c r="G135" s="28" t="s">
        <v>1029</v>
      </c>
      <c r="H135" s="28" t="s">
        <v>498</v>
      </c>
      <c r="I135" s="28" t="s">
        <v>44</v>
      </c>
      <c r="J135" s="28">
        <v>2.35</v>
      </c>
      <c r="K135" s="28" t="s">
        <v>1334</v>
      </c>
      <c r="L135" s="32">
        <f>J135-0.6</f>
        <v>1.75</v>
      </c>
      <c r="M135" s="32" t="s">
        <v>1335</v>
      </c>
      <c r="N135" s="28">
        <f>L135-0.6</f>
        <v>1.15</v>
      </c>
      <c r="O135" s="28" t="s">
        <v>1335</v>
      </c>
      <c r="P135" s="28">
        <v>0</v>
      </c>
      <c r="Q135" s="28" t="s">
        <v>245</v>
      </c>
      <c r="R135" s="28">
        <f t="shared" si="35"/>
        <v>0</v>
      </c>
      <c r="S135" s="28"/>
      <c r="T135" s="28"/>
      <c r="U135" s="28"/>
      <c r="V135" s="28">
        <v>0.8</v>
      </c>
      <c r="W135" s="39" t="s">
        <v>1336</v>
      </c>
      <c r="X135" s="32">
        <f>V135-0.2</f>
        <v>0.6</v>
      </c>
      <c r="Y135" s="32" t="s">
        <v>1337</v>
      </c>
      <c r="Z135" s="32">
        <f>V135-0.2</f>
        <v>0.6</v>
      </c>
      <c r="AA135" s="32"/>
      <c r="AB135" s="28">
        <v>0.8</v>
      </c>
      <c r="AC135" s="28" t="s">
        <v>1338</v>
      </c>
      <c r="AD135" s="32">
        <f>AB135</f>
        <v>0.8</v>
      </c>
      <c r="AE135" s="32"/>
      <c r="AF135" s="32">
        <v>0.8</v>
      </c>
      <c r="AG135" s="32"/>
      <c r="AH135" s="36">
        <f t="shared" si="36"/>
        <v>3.95</v>
      </c>
      <c r="AI135" s="37">
        <f t="shared" si="33"/>
        <v>3.15</v>
      </c>
      <c r="AJ135" s="37">
        <f t="shared" si="34"/>
        <v>2.55</v>
      </c>
      <c r="AK135" s="29"/>
      <c r="AL135" s="28" t="s">
        <v>59</v>
      </c>
      <c r="AM135" s="28" t="s">
        <v>248</v>
      </c>
      <c r="AN135" s="38"/>
    </row>
    <row r="136" ht="67.5" spans="1:40">
      <c r="A136" s="28">
        <v>135</v>
      </c>
      <c r="B136" s="28">
        <v>20213141031</v>
      </c>
      <c r="C136" s="28" t="s">
        <v>496</v>
      </c>
      <c r="D136" s="28" t="s">
        <v>140</v>
      </c>
      <c r="E136" s="28" t="s">
        <v>1339</v>
      </c>
      <c r="F136" s="28">
        <v>18836826995</v>
      </c>
      <c r="G136" s="28" t="s">
        <v>1340</v>
      </c>
      <c r="H136" s="28" t="s">
        <v>498</v>
      </c>
      <c r="I136" s="28" t="s">
        <v>44</v>
      </c>
      <c r="J136" s="28">
        <v>1.1</v>
      </c>
      <c r="K136" s="28" t="s">
        <v>1341</v>
      </c>
      <c r="L136" s="32">
        <v>0.9</v>
      </c>
      <c r="M136" s="32" t="s">
        <v>1342</v>
      </c>
      <c r="N136" s="28">
        <v>0.9</v>
      </c>
      <c r="O136" s="28" t="s">
        <v>1342</v>
      </c>
      <c r="P136" s="28">
        <v>0</v>
      </c>
      <c r="Q136" s="28" t="s">
        <v>146</v>
      </c>
      <c r="R136" s="28">
        <v>0</v>
      </c>
      <c r="S136" s="28" t="s">
        <v>146</v>
      </c>
      <c r="T136" s="28"/>
      <c r="U136" s="28"/>
      <c r="V136" s="28">
        <v>0.6</v>
      </c>
      <c r="W136" s="28" t="s">
        <v>1343</v>
      </c>
      <c r="X136" s="32">
        <v>0.6</v>
      </c>
      <c r="Y136" s="32" t="s">
        <v>1343</v>
      </c>
      <c r="Z136" s="32">
        <v>0.6</v>
      </c>
      <c r="AA136" s="32" t="s">
        <v>1343</v>
      </c>
      <c r="AB136" s="28">
        <v>1</v>
      </c>
      <c r="AC136" s="28" t="s">
        <v>1344</v>
      </c>
      <c r="AD136" s="32">
        <v>1</v>
      </c>
      <c r="AE136" s="32" t="s">
        <v>1344</v>
      </c>
      <c r="AF136" s="32">
        <v>1</v>
      </c>
      <c r="AG136" s="32" t="s">
        <v>1344</v>
      </c>
      <c r="AH136" s="36">
        <v>2.7</v>
      </c>
      <c r="AI136" s="37">
        <f t="shared" si="33"/>
        <v>2.5</v>
      </c>
      <c r="AJ136" s="37">
        <f t="shared" si="34"/>
        <v>2.5</v>
      </c>
      <c r="AK136" s="29" t="s">
        <v>1345</v>
      </c>
      <c r="AL136" s="28" t="s">
        <v>200</v>
      </c>
      <c r="AM136" s="28" t="s">
        <v>94</v>
      </c>
      <c r="AN136" s="38"/>
    </row>
    <row r="137" ht="54" spans="1:40">
      <c r="A137" s="28">
        <v>136</v>
      </c>
      <c r="B137" s="28">
        <v>20213164014</v>
      </c>
      <c r="C137" s="28" t="s">
        <v>504</v>
      </c>
      <c r="D137" s="28" t="s">
        <v>68</v>
      </c>
      <c r="E137" s="28" t="s">
        <v>1346</v>
      </c>
      <c r="F137" s="28">
        <v>18813212540</v>
      </c>
      <c r="G137" s="28" t="s">
        <v>1347</v>
      </c>
      <c r="H137" s="28" t="s">
        <v>498</v>
      </c>
      <c r="I137" s="28" t="s">
        <v>44</v>
      </c>
      <c r="J137" s="28">
        <v>1.15</v>
      </c>
      <c r="K137" s="28" t="s">
        <v>1348</v>
      </c>
      <c r="L137" s="32"/>
      <c r="M137" s="32"/>
      <c r="N137" s="28"/>
      <c r="O137" s="28"/>
      <c r="P137" s="28">
        <v>0</v>
      </c>
      <c r="Q137" s="28"/>
      <c r="R137" s="28"/>
      <c r="S137" s="28"/>
      <c r="T137" s="28"/>
      <c r="U137" s="28"/>
      <c r="V137" s="28">
        <v>0.2</v>
      </c>
      <c r="W137" s="28" t="s">
        <v>1349</v>
      </c>
      <c r="X137" s="32"/>
      <c r="Y137" s="32"/>
      <c r="Z137" s="32"/>
      <c r="AA137" s="32"/>
      <c r="AB137" s="28">
        <v>1.1</v>
      </c>
      <c r="AC137" s="28" t="s">
        <v>1350</v>
      </c>
      <c r="AD137" s="32" t="s">
        <v>1351</v>
      </c>
      <c r="AE137" s="32">
        <v>0.8</v>
      </c>
      <c r="AF137" s="32"/>
      <c r="AG137" s="32"/>
      <c r="AH137" s="36">
        <v>2.45</v>
      </c>
      <c r="AI137" s="37">
        <v>2.15</v>
      </c>
      <c r="AJ137" s="37">
        <v>2.45</v>
      </c>
      <c r="AK137" s="29" t="s">
        <v>1352</v>
      </c>
      <c r="AL137" s="28" t="s">
        <v>95</v>
      </c>
      <c r="AM137" s="28" t="s">
        <v>76</v>
      </c>
      <c r="AN137" s="38"/>
    </row>
    <row r="138" ht="54" spans="1:40">
      <c r="A138" s="28">
        <v>137</v>
      </c>
      <c r="B138" s="28">
        <v>20213164091</v>
      </c>
      <c r="C138" s="28" t="s">
        <v>555</v>
      </c>
      <c r="D138" s="28" t="s">
        <v>40</v>
      </c>
      <c r="E138" s="28" t="s">
        <v>1353</v>
      </c>
      <c r="F138" s="28">
        <v>15629039133</v>
      </c>
      <c r="G138" s="28" t="s">
        <v>1354</v>
      </c>
      <c r="H138" s="28" t="s">
        <v>498</v>
      </c>
      <c r="I138" s="28" t="s">
        <v>44</v>
      </c>
      <c r="J138" s="28">
        <v>0.85</v>
      </c>
      <c r="K138" s="28" t="s">
        <v>1355</v>
      </c>
      <c r="L138" s="32">
        <v>0.65</v>
      </c>
      <c r="M138" s="32" t="s">
        <v>1356</v>
      </c>
      <c r="N138" s="28">
        <v>0.85</v>
      </c>
      <c r="O138" s="28" t="s">
        <v>1357</v>
      </c>
      <c r="P138" s="28"/>
      <c r="Q138" s="28"/>
      <c r="R138" s="28"/>
      <c r="S138" s="28"/>
      <c r="T138" s="28"/>
      <c r="U138" s="28"/>
      <c r="V138" s="28">
        <v>0.6</v>
      </c>
      <c r="W138" s="28" t="s">
        <v>1358</v>
      </c>
      <c r="X138" s="32">
        <v>0.8</v>
      </c>
      <c r="Y138" s="32" t="s">
        <v>1359</v>
      </c>
      <c r="Z138" s="32">
        <v>0.8</v>
      </c>
      <c r="AA138" s="32" t="s">
        <v>1360</v>
      </c>
      <c r="AB138" s="28">
        <v>0.8</v>
      </c>
      <c r="AC138" s="28" t="s">
        <v>1361</v>
      </c>
      <c r="AD138" s="32">
        <v>0.8</v>
      </c>
      <c r="AE138" s="32" t="s">
        <v>1362</v>
      </c>
      <c r="AF138" s="32">
        <v>0.8</v>
      </c>
      <c r="AG138" s="32" t="s">
        <v>1362</v>
      </c>
      <c r="AH138" s="36">
        <f t="shared" ref="AH138:AH142" si="37">AB138+V138+J138</f>
        <v>2.25</v>
      </c>
      <c r="AI138" s="37">
        <f>L138+X138+AF138</f>
        <v>2.25</v>
      </c>
      <c r="AJ138" s="37">
        <f t="shared" ref="AJ138:AJ142" si="38">N138+Z138+AF138</f>
        <v>2.45</v>
      </c>
      <c r="AK138" s="29"/>
      <c r="AL138" s="28" t="s">
        <v>562</v>
      </c>
      <c r="AM138" s="28" t="s">
        <v>50</v>
      </c>
      <c r="AN138" s="38"/>
    </row>
    <row r="139" ht="54.75" spans="1:40">
      <c r="A139" s="28">
        <v>138</v>
      </c>
      <c r="B139" s="28">
        <v>20213141016</v>
      </c>
      <c r="C139" s="29" t="s">
        <v>496</v>
      </c>
      <c r="D139" s="29" t="s">
        <v>52</v>
      </c>
      <c r="E139" s="29" t="s">
        <v>1363</v>
      </c>
      <c r="F139" s="28">
        <v>15239623767</v>
      </c>
      <c r="G139" s="28" t="s">
        <v>156</v>
      </c>
      <c r="H139" s="28" t="s">
        <v>498</v>
      </c>
      <c r="I139" s="28" t="s">
        <v>44</v>
      </c>
      <c r="J139" s="28">
        <v>0.85</v>
      </c>
      <c r="K139" s="28" t="s">
        <v>1364</v>
      </c>
      <c r="L139" s="32">
        <v>0.85</v>
      </c>
      <c r="M139" s="32" t="s">
        <v>1364</v>
      </c>
      <c r="N139" s="28">
        <v>0.85</v>
      </c>
      <c r="O139" s="28" t="s">
        <v>1364</v>
      </c>
      <c r="P139" s="28"/>
      <c r="Q139" s="28"/>
      <c r="R139" s="28"/>
      <c r="S139" s="28"/>
      <c r="T139" s="28"/>
      <c r="U139" s="28"/>
      <c r="V139" s="28">
        <v>0.2</v>
      </c>
      <c r="W139" s="28" t="s">
        <v>1365</v>
      </c>
      <c r="X139" s="32">
        <v>1.2</v>
      </c>
      <c r="Y139" s="32" t="s">
        <v>1366</v>
      </c>
      <c r="Z139" s="32">
        <v>1.2</v>
      </c>
      <c r="AA139" s="32" t="s">
        <v>1366</v>
      </c>
      <c r="AB139" s="28">
        <v>1</v>
      </c>
      <c r="AC139" s="28" t="s">
        <v>1367</v>
      </c>
      <c r="AD139" s="32">
        <v>0.4</v>
      </c>
      <c r="AE139" s="32" t="s">
        <v>1368</v>
      </c>
      <c r="AF139" s="32">
        <v>0.4</v>
      </c>
      <c r="AG139" s="32" t="s">
        <v>1368</v>
      </c>
      <c r="AH139" s="36">
        <f t="shared" si="37"/>
        <v>2.05</v>
      </c>
      <c r="AI139" s="37">
        <v>2.45</v>
      </c>
      <c r="AJ139" s="37">
        <f t="shared" si="38"/>
        <v>2.45</v>
      </c>
      <c r="AK139" s="29" t="s">
        <v>1369</v>
      </c>
      <c r="AL139" s="28" t="s">
        <v>59</v>
      </c>
      <c r="AM139" s="28" t="s">
        <v>60</v>
      </c>
      <c r="AN139" s="38"/>
    </row>
    <row r="140" ht="148.5" spans="1:40">
      <c r="A140" s="28">
        <v>139</v>
      </c>
      <c r="B140" s="28">
        <v>20213141102</v>
      </c>
      <c r="C140" s="28" t="s">
        <v>496</v>
      </c>
      <c r="D140" s="28" t="s">
        <v>40</v>
      </c>
      <c r="E140" s="28" t="s">
        <v>1370</v>
      </c>
      <c r="F140" s="28">
        <v>18585313858</v>
      </c>
      <c r="G140" s="28" t="s">
        <v>1371</v>
      </c>
      <c r="H140" s="28" t="s">
        <v>498</v>
      </c>
      <c r="I140" s="28" t="s">
        <v>44</v>
      </c>
      <c r="J140" s="28">
        <v>1.25</v>
      </c>
      <c r="K140" s="28" t="s">
        <v>1372</v>
      </c>
      <c r="L140" s="32">
        <v>0.85</v>
      </c>
      <c r="M140" s="32" t="s">
        <v>1373</v>
      </c>
      <c r="N140" s="28">
        <v>1.05</v>
      </c>
      <c r="O140" s="28" t="s">
        <v>1374</v>
      </c>
      <c r="P140" s="28"/>
      <c r="Q140" s="28"/>
      <c r="R140" s="28"/>
      <c r="S140" s="28"/>
      <c r="T140" s="28"/>
      <c r="U140" s="28"/>
      <c r="V140" s="28">
        <v>0.2</v>
      </c>
      <c r="W140" s="28" t="s">
        <v>1375</v>
      </c>
      <c r="X140" s="32">
        <v>0.6</v>
      </c>
      <c r="Y140" s="32" t="s">
        <v>1376</v>
      </c>
      <c r="Z140" s="32">
        <v>0.4</v>
      </c>
      <c r="AA140" s="32" t="s">
        <v>1377</v>
      </c>
      <c r="AB140" s="28">
        <v>0.8</v>
      </c>
      <c r="AC140" s="28" t="s">
        <v>1378</v>
      </c>
      <c r="AD140" s="32" t="s">
        <v>115</v>
      </c>
      <c r="AE140" s="32" t="s">
        <v>1379</v>
      </c>
      <c r="AF140" s="32">
        <v>0.8</v>
      </c>
      <c r="AG140" s="32" t="s">
        <v>1379</v>
      </c>
      <c r="AH140" s="36">
        <f t="shared" si="37"/>
        <v>2.25</v>
      </c>
      <c r="AI140" s="37">
        <f>L140+X140+AF140</f>
        <v>2.25</v>
      </c>
      <c r="AJ140" s="37">
        <f t="shared" si="38"/>
        <v>2.25</v>
      </c>
      <c r="AK140" s="29"/>
      <c r="AL140" s="28" t="s">
        <v>562</v>
      </c>
      <c r="AM140" s="28" t="s">
        <v>50</v>
      </c>
      <c r="AN140" s="38"/>
    </row>
    <row r="141" ht="40.5" spans="1:40">
      <c r="A141" s="28">
        <v>140</v>
      </c>
      <c r="B141" s="28">
        <v>20213141060</v>
      </c>
      <c r="C141" s="29" t="s">
        <v>496</v>
      </c>
      <c r="D141" s="29" t="s">
        <v>52</v>
      </c>
      <c r="E141" s="29" t="s">
        <v>1380</v>
      </c>
      <c r="F141" s="28">
        <v>13087309819</v>
      </c>
      <c r="G141" s="29" t="s">
        <v>256</v>
      </c>
      <c r="H141" s="29" t="s">
        <v>498</v>
      </c>
      <c r="I141" s="29" t="s">
        <v>44</v>
      </c>
      <c r="J141" s="28">
        <v>2.25</v>
      </c>
      <c r="K141" s="29" t="s">
        <v>1381</v>
      </c>
      <c r="L141" s="32">
        <v>2.25</v>
      </c>
      <c r="M141" s="29" t="s">
        <v>1381</v>
      </c>
      <c r="N141" s="28">
        <v>2.25</v>
      </c>
      <c r="O141" s="29" t="s">
        <v>1381</v>
      </c>
      <c r="P141" s="28"/>
      <c r="Q141" s="28"/>
      <c r="R141" s="28"/>
      <c r="S141" s="28"/>
      <c r="T141" s="28"/>
      <c r="U141" s="28"/>
      <c r="V141" s="28">
        <v>0</v>
      </c>
      <c r="W141" s="29" t="s">
        <v>146</v>
      </c>
      <c r="X141" s="32">
        <f>V141</f>
        <v>0</v>
      </c>
      <c r="Y141" s="32"/>
      <c r="Z141" s="32">
        <v>0</v>
      </c>
      <c r="AA141" s="29" t="s">
        <v>146</v>
      </c>
      <c r="AB141" s="28">
        <v>0</v>
      </c>
      <c r="AC141" s="29" t="s">
        <v>146</v>
      </c>
      <c r="AD141" s="32">
        <v>0</v>
      </c>
      <c r="AE141" s="29" t="s">
        <v>146</v>
      </c>
      <c r="AF141" s="32">
        <v>0</v>
      </c>
      <c r="AG141" s="29" t="s">
        <v>146</v>
      </c>
      <c r="AH141" s="36">
        <f t="shared" si="37"/>
        <v>2.25</v>
      </c>
      <c r="AI141" s="37">
        <v>2.45</v>
      </c>
      <c r="AJ141" s="37">
        <f t="shared" si="38"/>
        <v>2.25</v>
      </c>
      <c r="AK141" s="29"/>
      <c r="AL141" s="28" t="s">
        <v>59</v>
      </c>
      <c r="AM141" s="28" t="s">
        <v>60</v>
      </c>
      <c r="AN141" s="38"/>
    </row>
    <row r="142" ht="67.5" spans="1:40">
      <c r="A142" s="28">
        <v>141</v>
      </c>
      <c r="B142" s="28">
        <v>20213164002</v>
      </c>
      <c r="C142" s="29" t="s">
        <v>504</v>
      </c>
      <c r="D142" s="29" t="s">
        <v>52</v>
      </c>
      <c r="E142" s="29" t="s">
        <v>1382</v>
      </c>
      <c r="F142" s="28">
        <v>15919348363</v>
      </c>
      <c r="G142" s="29" t="s">
        <v>1029</v>
      </c>
      <c r="H142" s="29" t="s">
        <v>498</v>
      </c>
      <c r="I142" s="29" t="s">
        <v>44</v>
      </c>
      <c r="J142" s="28">
        <v>0.25</v>
      </c>
      <c r="K142" s="29" t="s">
        <v>1383</v>
      </c>
      <c r="L142" s="32">
        <v>0.25</v>
      </c>
      <c r="M142" s="29" t="s">
        <v>1383</v>
      </c>
      <c r="N142" s="28">
        <v>0.25</v>
      </c>
      <c r="O142" s="29" t="s">
        <v>1383</v>
      </c>
      <c r="P142" s="28"/>
      <c r="Q142" s="28"/>
      <c r="R142" s="28"/>
      <c r="S142" s="28"/>
      <c r="T142" s="28"/>
      <c r="U142" s="28"/>
      <c r="V142" s="28">
        <v>1</v>
      </c>
      <c r="W142" s="29" t="s">
        <v>1384</v>
      </c>
      <c r="X142" s="32">
        <f>1</f>
        <v>1</v>
      </c>
      <c r="Y142" s="29" t="s">
        <v>1384</v>
      </c>
      <c r="Z142" s="32">
        <v>1</v>
      </c>
      <c r="AA142" s="29" t="s">
        <v>1384</v>
      </c>
      <c r="AB142" s="28">
        <v>1</v>
      </c>
      <c r="AC142" s="29" t="s">
        <v>1385</v>
      </c>
      <c r="AD142" s="32">
        <v>1</v>
      </c>
      <c r="AE142" s="29" t="s">
        <v>1385</v>
      </c>
      <c r="AF142" s="32">
        <v>1</v>
      </c>
      <c r="AG142" s="29" t="s">
        <v>1385</v>
      </c>
      <c r="AH142" s="36">
        <f t="shared" si="37"/>
        <v>2.25</v>
      </c>
      <c r="AI142" s="37">
        <v>2.25</v>
      </c>
      <c r="AJ142" s="37">
        <f t="shared" si="38"/>
        <v>2.25</v>
      </c>
      <c r="AK142" s="29"/>
      <c r="AL142" s="28" t="s">
        <v>59</v>
      </c>
      <c r="AM142" s="28" t="s">
        <v>60</v>
      </c>
      <c r="AN142" s="38"/>
    </row>
    <row r="143" ht="108" spans="1:40">
      <c r="A143" s="28">
        <v>142</v>
      </c>
      <c r="B143" s="28">
        <v>20213164043</v>
      </c>
      <c r="C143" s="28" t="s">
        <v>555</v>
      </c>
      <c r="D143" s="28" t="s">
        <v>68</v>
      </c>
      <c r="E143" s="28" t="s">
        <v>1386</v>
      </c>
      <c r="F143" s="28">
        <v>17869408545</v>
      </c>
      <c r="G143" s="28" t="s">
        <v>78</v>
      </c>
      <c r="H143" s="28" t="s">
        <v>498</v>
      </c>
      <c r="I143" s="28" t="s">
        <v>44</v>
      </c>
      <c r="J143" s="28">
        <v>1.15</v>
      </c>
      <c r="K143" s="28" t="s">
        <v>1387</v>
      </c>
      <c r="L143" s="32" t="s">
        <v>1388</v>
      </c>
      <c r="M143" s="32">
        <v>1.35</v>
      </c>
      <c r="N143" s="28"/>
      <c r="O143" s="28"/>
      <c r="P143" s="28">
        <v>0</v>
      </c>
      <c r="Q143" s="28"/>
      <c r="R143" s="28"/>
      <c r="S143" s="28"/>
      <c r="T143" s="28"/>
      <c r="U143" s="28"/>
      <c r="V143" s="28">
        <v>0</v>
      </c>
      <c r="W143" s="28"/>
      <c r="X143" s="32"/>
      <c r="Y143" s="32"/>
      <c r="Z143" s="32"/>
      <c r="AA143" s="32"/>
      <c r="AB143" s="28">
        <v>1.2</v>
      </c>
      <c r="AC143" s="28" t="s">
        <v>1389</v>
      </c>
      <c r="AD143" s="32" t="s">
        <v>771</v>
      </c>
      <c r="AE143" s="32">
        <v>0.8</v>
      </c>
      <c r="AF143" s="32"/>
      <c r="AG143" s="32"/>
      <c r="AH143" s="36">
        <v>2.35</v>
      </c>
      <c r="AI143" s="37">
        <v>2.15</v>
      </c>
      <c r="AJ143" s="37">
        <v>2.15</v>
      </c>
      <c r="AK143" s="29"/>
      <c r="AL143" s="28" t="s">
        <v>95</v>
      </c>
      <c r="AM143" s="28" t="s">
        <v>76</v>
      </c>
      <c r="AN143" s="38"/>
    </row>
    <row r="144" ht="81" spans="1:40">
      <c r="A144" s="28">
        <v>143</v>
      </c>
      <c r="B144" s="28">
        <v>20213164078</v>
      </c>
      <c r="C144" s="28" t="s">
        <v>504</v>
      </c>
      <c r="D144" s="28" t="s">
        <v>612</v>
      </c>
      <c r="E144" s="28" t="s">
        <v>1390</v>
      </c>
      <c r="F144" s="28">
        <v>13570400996</v>
      </c>
      <c r="G144" s="28" t="s">
        <v>755</v>
      </c>
      <c r="H144" s="28" t="s">
        <v>498</v>
      </c>
      <c r="I144" s="28" t="s">
        <v>44</v>
      </c>
      <c r="J144" s="28">
        <v>1.35</v>
      </c>
      <c r="K144" s="28" t="s">
        <v>1391</v>
      </c>
      <c r="L144" s="32">
        <f>J144</f>
        <v>1.35</v>
      </c>
      <c r="M144" s="32" t="s">
        <v>1391</v>
      </c>
      <c r="N144" s="28">
        <f>L144</f>
        <v>1.35</v>
      </c>
      <c r="O144" s="28" t="s">
        <v>1391</v>
      </c>
      <c r="P144" s="28">
        <v>0</v>
      </c>
      <c r="Q144" s="28" t="s">
        <v>245</v>
      </c>
      <c r="R144" s="28">
        <f>R145</f>
        <v>0</v>
      </c>
      <c r="S144" s="28"/>
      <c r="T144" s="28"/>
      <c r="U144" s="28"/>
      <c r="V144" s="28">
        <v>0.4</v>
      </c>
      <c r="W144" s="28" t="s">
        <v>1392</v>
      </c>
      <c r="X144" s="32">
        <f>V144</f>
        <v>0.4</v>
      </c>
      <c r="Y144" s="32" t="s">
        <v>1392</v>
      </c>
      <c r="Z144" s="32">
        <f>X144</f>
        <v>0.4</v>
      </c>
      <c r="AA144" s="32" t="s">
        <v>1392</v>
      </c>
      <c r="AB144" s="28">
        <v>0.4</v>
      </c>
      <c r="AC144" s="28" t="s">
        <v>1393</v>
      </c>
      <c r="AD144" s="32">
        <f>AB144</f>
        <v>0.4</v>
      </c>
      <c r="AE144" s="32"/>
      <c r="AF144" s="32">
        <v>0.4</v>
      </c>
      <c r="AG144" s="32"/>
      <c r="AH144" s="36">
        <f>J144+P144+V144+AB144</f>
        <v>2.15</v>
      </c>
      <c r="AI144" s="37">
        <f t="shared" ref="AI144:AI148" si="39">L144+R144+X144+AD144</f>
        <v>2.15</v>
      </c>
      <c r="AJ144" s="37">
        <f t="shared" ref="AJ144:AJ151" si="40">N144+Z144+AF144</f>
        <v>2.15</v>
      </c>
      <c r="AK144" s="29"/>
      <c r="AL144" s="28" t="s">
        <v>59</v>
      </c>
      <c r="AM144" s="28" t="s">
        <v>248</v>
      </c>
      <c r="AN144" s="38"/>
    </row>
    <row r="145" ht="189" spans="1:40">
      <c r="A145" s="28">
        <v>144</v>
      </c>
      <c r="B145" s="28">
        <v>20213141083</v>
      </c>
      <c r="C145" s="28" t="s">
        <v>496</v>
      </c>
      <c r="D145" s="28" t="s">
        <v>108</v>
      </c>
      <c r="E145" s="28" t="s">
        <v>1394</v>
      </c>
      <c r="F145" s="28" t="s">
        <v>1395</v>
      </c>
      <c r="G145" s="28" t="s">
        <v>346</v>
      </c>
      <c r="H145" s="28" t="s">
        <v>498</v>
      </c>
      <c r="I145" s="28" t="s">
        <v>44</v>
      </c>
      <c r="J145" s="28">
        <v>0.25</v>
      </c>
      <c r="K145" s="28" t="s">
        <v>1396</v>
      </c>
      <c r="L145" s="32">
        <v>0.2</v>
      </c>
      <c r="M145" s="32" t="s">
        <v>1397</v>
      </c>
      <c r="N145" s="28">
        <v>0.25</v>
      </c>
      <c r="O145" s="28" t="s">
        <v>1397</v>
      </c>
      <c r="P145" s="28">
        <v>0</v>
      </c>
      <c r="Q145" s="28" t="s">
        <v>146</v>
      </c>
      <c r="R145" s="28">
        <v>0</v>
      </c>
      <c r="S145" s="28" t="s">
        <v>146</v>
      </c>
      <c r="T145" s="28">
        <v>0</v>
      </c>
      <c r="U145" s="28" t="s">
        <v>146</v>
      </c>
      <c r="V145" s="28">
        <v>0.4</v>
      </c>
      <c r="W145" s="28" t="s">
        <v>1398</v>
      </c>
      <c r="X145" s="32">
        <v>0.4</v>
      </c>
      <c r="Y145" s="32" t="s">
        <v>1398</v>
      </c>
      <c r="Z145" s="32">
        <v>0.4</v>
      </c>
      <c r="AA145" s="32" t="s">
        <v>1398</v>
      </c>
      <c r="AB145" s="28">
        <v>1.5</v>
      </c>
      <c r="AC145" s="28" t="s">
        <v>1399</v>
      </c>
      <c r="AD145" s="32">
        <v>1.3</v>
      </c>
      <c r="AE145" s="29" t="s">
        <v>1400</v>
      </c>
      <c r="AF145" s="32">
        <v>1.3</v>
      </c>
      <c r="AG145" s="29" t="s">
        <v>1400</v>
      </c>
      <c r="AH145" s="36">
        <v>2.15</v>
      </c>
      <c r="AI145" s="37">
        <v>1.9</v>
      </c>
      <c r="AJ145" s="37">
        <f t="shared" si="40"/>
        <v>1.95</v>
      </c>
      <c r="AK145" s="29"/>
      <c r="AL145" s="28" t="s">
        <v>474</v>
      </c>
      <c r="AM145" s="28" t="s">
        <v>475</v>
      </c>
      <c r="AN145" s="38"/>
    </row>
    <row r="146" ht="67.5" spans="1:40">
      <c r="A146" s="28">
        <v>145</v>
      </c>
      <c r="B146" s="28">
        <v>20213164041</v>
      </c>
      <c r="C146" s="28" t="s">
        <v>504</v>
      </c>
      <c r="D146" s="28" t="s">
        <v>154</v>
      </c>
      <c r="E146" s="28" t="s">
        <v>1401</v>
      </c>
      <c r="F146" s="28">
        <v>18565264154</v>
      </c>
      <c r="G146" s="28" t="s">
        <v>294</v>
      </c>
      <c r="H146" s="28" t="s">
        <v>498</v>
      </c>
      <c r="I146" s="28" t="s">
        <v>44</v>
      </c>
      <c r="J146" s="28">
        <v>0.75</v>
      </c>
      <c r="K146" s="28" t="s">
        <v>1402</v>
      </c>
      <c r="L146" s="32">
        <v>0.75</v>
      </c>
      <c r="M146" s="32" t="s">
        <v>1402</v>
      </c>
      <c r="N146" s="28">
        <v>0.75</v>
      </c>
      <c r="O146" s="28" t="s">
        <v>1402</v>
      </c>
      <c r="P146" s="28">
        <v>0</v>
      </c>
      <c r="Q146" s="28" t="s">
        <v>146</v>
      </c>
      <c r="R146" s="28">
        <v>0</v>
      </c>
      <c r="S146" s="28">
        <v>0</v>
      </c>
      <c r="T146" s="28">
        <v>0</v>
      </c>
      <c r="U146" s="28">
        <v>0</v>
      </c>
      <c r="V146" s="28">
        <v>6</v>
      </c>
      <c r="W146" s="28" t="s">
        <v>1403</v>
      </c>
      <c r="X146" s="32">
        <v>1</v>
      </c>
      <c r="Y146" s="32" t="s">
        <v>1404</v>
      </c>
      <c r="Z146" s="32">
        <v>1</v>
      </c>
      <c r="AA146" s="32" t="s">
        <v>1405</v>
      </c>
      <c r="AB146" s="28">
        <v>0.2</v>
      </c>
      <c r="AC146" s="28" t="s">
        <v>1406</v>
      </c>
      <c r="AD146" s="32">
        <v>0.2</v>
      </c>
      <c r="AE146" s="32" t="s">
        <v>1406</v>
      </c>
      <c r="AF146" s="32">
        <v>0.2</v>
      </c>
      <c r="AG146" s="32" t="s">
        <v>1406</v>
      </c>
      <c r="AH146" s="36">
        <v>6.95</v>
      </c>
      <c r="AI146" s="37">
        <f>L146+P146+X146+AD146</f>
        <v>1.95</v>
      </c>
      <c r="AJ146" s="37">
        <f t="shared" si="40"/>
        <v>1.95</v>
      </c>
      <c r="AK146" s="29"/>
      <c r="AL146" s="28" t="s">
        <v>50</v>
      </c>
      <c r="AM146" s="28" t="s">
        <v>49</v>
      </c>
      <c r="AN146" s="38"/>
    </row>
    <row r="147" ht="94.5" spans="1:40">
      <c r="A147" s="28">
        <v>146</v>
      </c>
      <c r="B147" s="28">
        <v>20213141084</v>
      </c>
      <c r="C147" s="28" t="s">
        <v>496</v>
      </c>
      <c r="D147" s="28" t="s">
        <v>140</v>
      </c>
      <c r="E147" s="28" t="s">
        <v>1407</v>
      </c>
      <c r="F147" s="28">
        <v>13178500673</v>
      </c>
      <c r="G147" s="28" t="s">
        <v>266</v>
      </c>
      <c r="H147" s="28" t="s">
        <v>498</v>
      </c>
      <c r="I147" s="28" t="s">
        <v>44</v>
      </c>
      <c r="J147" s="28">
        <v>1.3</v>
      </c>
      <c r="K147" s="28" t="s">
        <v>1408</v>
      </c>
      <c r="L147" s="32">
        <v>1.3</v>
      </c>
      <c r="M147" s="32" t="s">
        <v>1408</v>
      </c>
      <c r="N147" s="28">
        <v>1.3</v>
      </c>
      <c r="O147" s="28" t="s">
        <v>1408</v>
      </c>
      <c r="P147" s="28">
        <v>0</v>
      </c>
      <c r="Q147" s="28" t="s">
        <v>146</v>
      </c>
      <c r="R147" s="28">
        <v>0</v>
      </c>
      <c r="S147" s="28" t="s">
        <v>146</v>
      </c>
      <c r="T147" s="28"/>
      <c r="U147" s="28"/>
      <c r="V147" s="28">
        <v>0.6</v>
      </c>
      <c r="W147" s="28" t="s">
        <v>1409</v>
      </c>
      <c r="X147" s="32">
        <v>0.6</v>
      </c>
      <c r="Y147" s="32" t="s">
        <v>1409</v>
      </c>
      <c r="Z147" s="32">
        <v>0.6</v>
      </c>
      <c r="AA147" s="32" t="s">
        <v>1409</v>
      </c>
      <c r="AB147" s="28">
        <v>0</v>
      </c>
      <c r="AC147" s="28" t="s">
        <v>146</v>
      </c>
      <c r="AD147" s="32">
        <v>0</v>
      </c>
      <c r="AE147" s="32" t="s">
        <v>146</v>
      </c>
      <c r="AF147" s="32">
        <v>0</v>
      </c>
      <c r="AG147" s="32" t="s">
        <v>146</v>
      </c>
      <c r="AH147" s="36">
        <v>1.9</v>
      </c>
      <c r="AI147" s="37">
        <f t="shared" si="39"/>
        <v>1.9</v>
      </c>
      <c r="AJ147" s="37">
        <f t="shared" si="40"/>
        <v>1.9</v>
      </c>
      <c r="AK147" s="29"/>
      <c r="AL147" s="28" t="s">
        <v>200</v>
      </c>
      <c r="AM147" s="28" t="s">
        <v>94</v>
      </c>
      <c r="AN147" s="38"/>
    </row>
    <row r="148" ht="54" spans="1:40">
      <c r="A148" s="28">
        <v>147</v>
      </c>
      <c r="B148" s="28">
        <v>20213164065</v>
      </c>
      <c r="C148" s="28" t="s">
        <v>504</v>
      </c>
      <c r="D148" s="28" t="s">
        <v>140</v>
      </c>
      <c r="E148" s="28" t="s">
        <v>1410</v>
      </c>
      <c r="F148" s="28">
        <v>13535121218</v>
      </c>
      <c r="G148" s="28" t="s">
        <v>755</v>
      </c>
      <c r="H148" s="28" t="s">
        <v>498</v>
      </c>
      <c r="I148" s="28" t="s">
        <v>44</v>
      </c>
      <c r="J148" s="28">
        <v>0.9</v>
      </c>
      <c r="K148" s="28" t="s">
        <v>1411</v>
      </c>
      <c r="L148" s="32">
        <v>1.1</v>
      </c>
      <c r="M148" s="32" t="s">
        <v>1412</v>
      </c>
      <c r="N148" s="28">
        <v>1.1</v>
      </c>
      <c r="O148" s="28" t="s">
        <v>1412</v>
      </c>
      <c r="P148" s="28">
        <v>0</v>
      </c>
      <c r="Q148" s="28" t="s">
        <v>146</v>
      </c>
      <c r="R148" s="28">
        <v>0</v>
      </c>
      <c r="S148" s="28" t="s">
        <v>146</v>
      </c>
      <c r="T148" s="28"/>
      <c r="U148" s="28"/>
      <c r="V148" s="28">
        <v>0.4</v>
      </c>
      <c r="W148" s="28" t="s">
        <v>1413</v>
      </c>
      <c r="X148" s="32">
        <v>0.4</v>
      </c>
      <c r="Y148" s="32" t="s">
        <v>1414</v>
      </c>
      <c r="Z148" s="32">
        <v>0.4</v>
      </c>
      <c r="AA148" s="32" t="s">
        <v>1414</v>
      </c>
      <c r="AB148" s="28">
        <v>0.2</v>
      </c>
      <c r="AC148" s="28" t="s">
        <v>1415</v>
      </c>
      <c r="AD148" s="32">
        <v>0.2</v>
      </c>
      <c r="AE148" s="32" t="s">
        <v>1415</v>
      </c>
      <c r="AF148" s="32">
        <v>0.2</v>
      </c>
      <c r="AG148" s="32" t="s">
        <v>1415</v>
      </c>
      <c r="AH148" s="36">
        <v>1.7</v>
      </c>
      <c r="AI148" s="37">
        <f t="shared" si="39"/>
        <v>1.7</v>
      </c>
      <c r="AJ148" s="37">
        <f t="shared" si="40"/>
        <v>1.7</v>
      </c>
      <c r="AK148" s="29" t="s">
        <v>1416</v>
      </c>
      <c r="AL148" s="28" t="s">
        <v>200</v>
      </c>
      <c r="AM148" s="28" t="s">
        <v>94</v>
      </c>
      <c r="AN148" s="38"/>
    </row>
    <row r="149" ht="54" spans="1:40">
      <c r="A149" s="28">
        <v>148</v>
      </c>
      <c r="B149" s="28">
        <v>20213164037</v>
      </c>
      <c r="C149" s="29" t="s">
        <v>504</v>
      </c>
      <c r="D149" s="29" t="s">
        <v>52</v>
      </c>
      <c r="E149" s="29" t="s">
        <v>1417</v>
      </c>
      <c r="F149" s="28">
        <v>18802635795</v>
      </c>
      <c r="G149" s="28" t="s">
        <v>273</v>
      </c>
      <c r="H149" s="28" t="s">
        <v>498</v>
      </c>
      <c r="I149" s="28" t="s">
        <v>44</v>
      </c>
      <c r="J149" s="28">
        <v>0.45</v>
      </c>
      <c r="K149" s="28" t="s">
        <v>1418</v>
      </c>
      <c r="L149" s="32">
        <v>0.45</v>
      </c>
      <c r="M149" s="32" t="s">
        <v>1419</v>
      </c>
      <c r="N149" s="28">
        <v>0.45</v>
      </c>
      <c r="O149" s="29" t="s">
        <v>1420</v>
      </c>
      <c r="P149" s="28"/>
      <c r="Q149" s="28"/>
      <c r="R149" s="28"/>
      <c r="S149" s="28"/>
      <c r="T149" s="28"/>
      <c r="U149" s="28"/>
      <c r="V149" s="28">
        <v>0.4</v>
      </c>
      <c r="W149" s="28" t="s">
        <v>1421</v>
      </c>
      <c r="X149" s="32">
        <f>0.4</f>
        <v>0.4</v>
      </c>
      <c r="Y149" s="32" t="s">
        <v>1421</v>
      </c>
      <c r="Z149" s="32">
        <v>0.4</v>
      </c>
      <c r="AA149" s="32" t="s">
        <v>1421</v>
      </c>
      <c r="AB149" s="28">
        <v>0.8</v>
      </c>
      <c r="AC149" s="28" t="s">
        <v>1422</v>
      </c>
      <c r="AD149" s="32">
        <v>0.8</v>
      </c>
      <c r="AE149" s="32" t="s">
        <v>1422</v>
      </c>
      <c r="AF149" s="32">
        <v>0.8</v>
      </c>
      <c r="AG149" s="32" t="s">
        <v>1422</v>
      </c>
      <c r="AH149" s="36">
        <f>AB149+V149+J149</f>
        <v>1.65</v>
      </c>
      <c r="AI149" s="37">
        <v>1.65</v>
      </c>
      <c r="AJ149" s="37">
        <f t="shared" si="40"/>
        <v>1.65</v>
      </c>
      <c r="AK149" s="29"/>
      <c r="AL149" s="28" t="s">
        <v>59</v>
      </c>
      <c r="AM149" s="28" t="s">
        <v>60</v>
      </c>
      <c r="AN149" s="38"/>
    </row>
    <row r="150" ht="202.5" spans="1:40">
      <c r="A150" s="28">
        <v>149</v>
      </c>
      <c r="B150" s="28">
        <v>20213164089</v>
      </c>
      <c r="C150" s="28" t="s">
        <v>504</v>
      </c>
      <c r="D150" s="28" t="s">
        <v>86</v>
      </c>
      <c r="E150" s="28" t="s">
        <v>1423</v>
      </c>
      <c r="F150" s="28">
        <v>17306690082</v>
      </c>
      <c r="G150" s="28" t="s">
        <v>78</v>
      </c>
      <c r="H150" s="28" t="s">
        <v>498</v>
      </c>
      <c r="I150" s="28" t="s">
        <v>44</v>
      </c>
      <c r="J150" s="28">
        <v>0.65</v>
      </c>
      <c r="K150" s="28" t="s">
        <v>1424</v>
      </c>
      <c r="L150" s="32">
        <v>0.65</v>
      </c>
      <c r="M150" s="32" t="s">
        <v>1424</v>
      </c>
      <c r="N150" s="28">
        <v>0.45</v>
      </c>
      <c r="O150" s="28" t="s">
        <v>1425</v>
      </c>
      <c r="P150" s="28">
        <v>0</v>
      </c>
      <c r="Q150" s="28">
        <v>0</v>
      </c>
      <c r="R150" s="28">
        <v>0</v>
      </c>
      <c r="S150" s="28">
        <v>0</v>
      </c>
      <c r="T150" s="28">
        <v>0</v>
      </c>
      <c r="U150" s="28">
        <v>0</v>
      </c>
      <c r="V150" s="28">
        <v>0.8</v>
      </c>
      <c r="W150" s="28" t="s">
        <v>1426</v>
      </c>
      <c r="X150" s="32">
        <v>0.8</v>
      </c>
      <c r="Y150" s="32" t="s">
        <v>1426</v>
      </c>
      <c r="Z150" s="32">
        <v>1</v>
      </c>
      <c r="AA150" s="32" t="s">
        <v>1427</v>
      </c>
      <c r="AB150" s="28">
        <v>0.2</v>
      </c>
      <c r="AC150" s="28" t="s">
        <v>1428</v>
      </c>
      <c r="AD150" s="32">
        <v>0.2</v>
      </c>
      <c r="AE150" s="32" t="s">
        <v>1428</v>
      </c>
      <c r="AF150" s="32">
        <v>0.2</v>
      </c>
      <c r="AG150" s="32" t="s">
        <v>1428</v>
      </c>
      <c r="AH150" s="36">
        <v>1.65</v>
      </c>
      <c r="AI150" s="37">
        <v>1.65</v>
      </c>
      <c r="AJ150" s="37">
        <f t="shared" si="40"/>
        <v>1.65</v>
      </c>
      <c r="AK150" s="29" t="s">
        <v>1429</v>
      </c>
      <c r="AL150" s="28" t="s">
        <v>94</v>
      </c>
      <c r="AM150" s="28" t="s">
        <v>95</v>
      </c>
      <c r="AN150" s="38"/>
    </row>
    <row r="151" ht="111.75" spans="1:40">
      <c r="A151" s="28">
        <v>150</v>
      </c>
      <c r="B151" s="28">
        <v>20213141063</v>
      </c>
      <c r="C151" s="28" t="s">
        <v>496</v>
      </c>
      <c r="D151" s="28" t="s">
        <v>154</v>
      </c>
      <c r="E151" s="28" t="s">
        <v>1430</v>
      </c>
      <c r="F151" s="28">
        <v>13602216237</v>
      </c>
      <c r="G151" s="28" t="s">
        <v>54</v>
      </c>
      <c r="H151" s="28" t="s">
        <v>498</v>
      </c>
      <c r="I151" s="28" t="s">
        <v>44</v>
      </c>
      <c r="J151" s="28">
        <v>1.65</v>
      </c>
      <c r="K151" s="28" t="s">
        <v>1431</v>
      </c>
      <c r="L151" s="32">
        <v>1.65</v>
      </c>
      <c r="M151" s="32" t="s">
        <v>1432</v>
      </c>
      <c r="N151" s="28">
        <v>1.4</v>
      </c>
      <c r="O151" s="28" t="s">
        <v>1433</v>
      </c>
      <c r="P151" s="28">
        <v>0</v>
      </c>
      <c r="Q151" s="28" t="s">
        <v>146</v>
      </c>
      <c r="R151" s="28">
        <v>0</v>
      </c>
      <c r="S151" s="28">
        <v>0</v>
      </c>
      <c r="T151" s="28">
        <v>0</v>
      </c>
      <c r="U151" s="28">
        <v>0</v>
      </c>
      <c r="V151" s="28">
        <v>0.2</v>
      </c>
      <c r="W151" s="28" t="s">
        <v>1434</v>
      </c>
      <c r="X151" s="32">
        <v>0.2</v>
      </c>
      <c r="Y151" s="32" t="s">
        <v>1434</v>
      </c>
      <c r="Z151" s="32">
        <v>0.2</v>
      </c>
      <c r="AA151" s="32" t="s">
        <v>1434</v>
      </c>
      <c r="AB151" s="28">
        <v>0</v>
      </c>
      <c r="AC151" s="28">
        <v>0</v>
      </c>
      <c r="AD151" s="32">
        <v>0</v>
      </c>
      <c r="AE151" s="32">
        <v>0</v>
      </c>
      <c r="AF151" s="32">
        <v>0</v>
      </c>
      <c r="AG151" s="32">
        <v>0</v>
      </c>
      <c r="AH151" s="36">
        <f>J151+N151+V151+AB151</f>
        <v>3.25</v>
      </c>
      <c r="AI151" s="37">
        <f>L151+P151+X151+AD151</f>
        <v>1.85</v>
      </c>
      <c r="AJ151" s="37">
        <f t="shared" si="40"/>
        <v>1.6</v>
      </c>
      <c r="AK151" s="29"/>
      <c r="AL151" s="28" t="s">
        <v>50</v>
      </c>
      <c r="AM151" s="28" t="s">
        <v>49</v>
      </c>
      <c r="AN151" s="38"/>
    </row>
    <row r="152" ht="27.75" spans="1:40">
      <c r="A152" s="28">
        <v>151</v>
      </c>
      <c r="B152" s="28">
        <v>20213164058</v>
      </c>
      <c r="C152" s="28" t="s">
        <v>504</v>
      </c>
      <c r="D152" s="28" t="s">
        <v>68</v>
      </c>
      <c r="E152" s="28" t="s">
        <v>1435</v>
      </c>
      <c r="F152" s="28">
        <v>17671074089</v>
      </c>
      <c r="G152" s="28" t="s">
        <v>639</v>
      </c>
      <c r="H152" s="28" t="s">
        <v>498</v>
      </c>
      <c r="I152" s="28" t="s">
        <v>44</v>
      </c>
      <c r="J152" s="28">
        <v>0.95</v>
      </c>
      <c r="K152" s="28" t="s">
        <v>1436</v>
      </c>
      <c r="L152" s="32"/>
      <c r="M152" s="32"/>
      <c r="N152" s="28"/>
      <c r="O152" s="28"/>
      <c r="P152" s="28">
        <v>0</v>
      </c>
      <c r="Q152" s="28"/>
      <c r="R152" s="28"/>
      <c r="S152" s="28"/>
      <c r="T152" s="28"/>
      <c r="U152" s="28"/>
      <c r="V152" s="28">
        <v>0.2</v>
      </c>
      <c r="W152" s="28" t="s">
        <v>1437</v>
      </c>
      <c r="X152" s="32"/>
      <c r="Y152" s="32"/>
      <c r="Z152" s="32"/>
      <c r="AA152" s="32"/>
      <c r="AB152" s="28">
        <v>0.4</v>
      </c>
      <c r="AC152" s="28" t="s">
        <v>1438</v>
      </c>
      <c r="AD152" s="32"/>
      <c r="AE152" s="32"/>
      <c r="AF152" s="32"/>
      <c r="AG152" s="32"/>
      <c r="AH152" s="36">
        <v>1.55</v>
      </c>
      <c r="AI152" s="37"/>
      <c r="AJ152" s="37">
        <v>1.55</v>
      </c>
      <c r="AK152" s="29"/>
      <c r="AL152" s="28" t="s">
        <v>95</v>
      </c>
      <c r="AM152" s="28" t="s">
        <v>76</v>
      </c>
      <c r="AN152" s="38"/>
    </row>
    <row r="153" ht="135" spans="1:40">
      <c r="A153" s="28">
        <v>152</v>
      </c>
      <c r="B153" s="28">
        <v>20213141095</v>
      </c>
      <c r="C153" s="28" t="s">
        <v>496</v>
      </c>
      <c r="D153" s="28" t="s">
        <v>86</v>
      </c>
      <c r="E153" s="28" t="s">
        <v>1439</v>
      </c>
      <c r="F153" s="28">
        <v>13929815153</v>
      </c>
      <c r="G153" s="28" t="s">
        <v>419</v>
      </c>
      <c r="H153" s="28" t="s">
        <v>498</v>
      </c>
      <c r="I153" s="28" t="s">
        <v>44</v>
      </c>
      <c r="J153" s="28">
        <v>0.85</v>
      </c>
      <c r="K153" s="28" t="s">
        <v>1440</v>
      </c>
      <c r="L153" s="32">
        <v>0.85</v>
      </c>
      <c r="M153" s="32" t="s">
        <v>1440</v>
      </c>
      <c r="N153" s="28">
        <v>1.1</v>
      </c>
      <c r="O153" s="28" t="s">
        <v>1441</v>
      </c>
      <c r="P153" s="28">
        <v>0</v>
      </c>
      <c r="Q153" s="28">
        <v>0</v>
      </c>
      <c r="R153" s="28">
        <v>0</v>
      </c>
      <c r="S153" s="28">
        <v>0</v>
      </c>
      <c r="T153" s="28">
        <v>0</v>
      </c>
      <c r="U153" s="28">
        <v>0</v>
      </c>
      <c r="V153" s="28">
        <v>0.6</v>
      </c>
      <c r="W153" s="28" t="s">
        <v>1442</v>
      </c>
      <c r="X153" s="32">
        <v>0.6</v>
      </c>
      <c r="Y153" s="32" t="s">
        <v>1442</v>
      </c>
      <c r="Z153" s="32">
        <v>0.2</v>
      </c>
      <c r="AA153" s="32" t="s">
        <v>1443</v>
      </c>
      <c r="AB153" s="28">
        <v>1.5</v>
      </c>
      <c r="AC153" s="28" t="s">
        <v>1444</v>
      </c>
      <c r="AD153" s="32">
        <v>1.3</v>
      </c>
      <c r="AE153" s="32" t="s">
        <v>1445</v>
      </c>
      <c r="AF153" s="32">
        <v>0.2</v>
      </c>
      <c r="AG153" s="32" t="s">
        <v>1445</v>
      </c>
      <c r="AH153" s="36">
        <v>2.75</v>
      </c>
      <c r="AI153" s="37">
        <v>2.55</v>
      </c>
      <c r="AJ153" s="37">
        <f t="shared" ref="AJ153:AJ176" si="41">N153+Z153+AF153</f>
        <v>1.5</v>
      </c>
      <c r="AK153" s="29" t="s">
        <v>1446</v>
      </c>
      <c r="AL153" s="28" t="s">
        <v>94</v>
      </c>
      <c r="AM153" s="28" t="s">
        <v>95</v>
      </c>
      <c r="AN153" s="38"/>
    </row>
    <row r="154" ht="40.5" spans="1:40">
      <c r="A154" s="28">
        <v>153</v>
      </c>
      <c r="B154" s="28">
        <v>20213141033</v>
      </c>
      <c r="C154" s="28" t="s">
        <v>496</v>
      </c>
      <c r="D154" s="28" t="s">
        <v>154</v>
      </c>
      <c r="E154" s="28" t="s">
        <v>1447</v>
      </c>
      <c r="F154" s="28">
        <v>13030201550</v>
      </c>
      <c r="G154" s="28" t="s">
        <v>208</v>
      </c>
      <c r="H154" s="28" t="s">
        <v>498</v>
      </c>
      <c r="I154" s="28" t="s">
        <v>44</v>
      </c>
      <c r="J154" s="28">
        <v>1.15</v>
      </c>
      <c r="K154" s="28" t="s">
        <v>1448</v>
      </c>
      <c r="L154" s="32">
        <v>1.15</v>
      </c>
      <c r="M154" s="32" t="s">
        <v>1448</v>
      </c>
      <c r="N154" s="28">
        <v>1.15</v>
      </c>
      <c r="O154" s="28" t="s">
        <v>1448</v>
      </c>
      <c r="P154" s="28">
        <v>0</v>
      </c>
      <c r="Q154" s="28" t="s">
        <v>146</v>
      </c>
      <c r="R154" s="28">
        <v>0</v>
      </c>
      <c r="S154" s="28">
        <v>0</v>
      </c>
      <c r="T154" s="28">
        <v>0</v>
      </c>
      <c r="U154" s="28">
        <v>0</v>
      </c>
      <c r="V154" s="28">
        <v>0</v>
      </c>
      <c r="W154" s="28">
        <v>0</v>
      </c>
      <c r="X154" s="32">
        <v>0</v>
      </c>
      <c r="Y154" s="32">
        <v>0</v>
      </c>
      <c r="Z154" s="32">
        <v>0</v>
      </c>
      <c r="AA154" s="32">
        <v>0</v>
      </c>
      <c r="AB154" s="28">
        <v>0.2</v>
      </c>
      <c r="AC154" s="28" t="s">
        <v>1449</v>
      </c>
      <c r="AD154" s="32">
        <v>0.2</v>
      </c>
      <c r="AE154" s="32" t="s">
        <v>1449</v>
      </c>
      <c r="AF154" s="32">
        <v>0.2</v>
      </c>
      <c r="AG154" s="32" t="s">
        <v>1449</v>
      </c>
      <c r="AH154" s="36">
        <f>J154+N154+V154+AB154</f>
        <v>2.5</v>
      </c>
      <c r="AI154" s="37">
        <f>L154+P154+X154+AD154</f>
        <v>1.35</v>
      </c>
      <c r="AJ154" s="37">
        <f t="shared" si="41"/>
        <v>1.35</v>
      </c>
      <c r="AK154" s="29"/>
      <c r="AL154" s="28" t="s">
        <v>50</v>
      </c>
      <c r="AM154" s="28" t="s">
        <v>49</v>
      </c>
      <c r="AN154" s="38"/>
    </row>
    <row r="155" ht="69.75" spans="1:40">
      <c r="A155" s="28">
        <v>154</v>
      </c>
      <c r="B155" s="28">
        <v>20213164053</v>
      </c>
      <c r="C155" s="28" t="s">
        <v>555</v>
      </c>
      <c r="D155" s="28" t="s">
        <v>40</v>
      </c>
      <c r="E155" s="28" t="s">
        <v>1450</v>
      </c>
      <c r="F155" s="28">
        <v>15807602081</v>
      </c>
      <c r="G155" s="28" t="s">
        <v>1451</v>
      </c>
      <c r="H155" s="28" t="s">
        <v>498</v>
      </c>
      <c r="I155" s="28" t="s">
        <v>44</v>
      </c>
      <c r="J155" s="28">
        <v>0.45</v>
      </c>
      <c r="K155" s="28" t="s">
        <v>1452</v>
      </c>
      <c r="L155" s="32">
        <v>0.45</v>
      </c>
      <c r="M155" s="32" t="s">
        <v>1453</v>
      </c>
      <c r="N155" s="28">
        <v>0.45</v>
      </c>
      <c r="O155" s="28" t="s">
        <v>1453</v>
      </c>
      <c r="P155" s="28"/>
      <c r="Q155" s="28"/>
      <c r="R155" s="28"/>
      <c r="S155" s="28"/>
      <c r="T155" s="28"/>
      <c r="U155" s="28"/>
      <c r="V155" s="28">
        <v>0.2</v>
      </c>
      <c r="W155" s="28" t="s">
        <v>1454</v>
      </c>
      <c r="X155" s="32">
        <v>0.2</v>
      </c>
      <c r="Y155" s="32" t="s">
        <v>1454</v>
      </c>
      <c r="Z155" s="32">
        <v>0.2</v>
      </c>
      <c r="AA155" s="32" t="s">
        <v>1454</v>
      </c>
      <c r="AB155" s="28">
        <v>0.6</v>
      </c>
      <c r="AC155" s="28" t="s">
        <v>1455</v>
      </c>
      <c r="AD155" s="32" t="s">
        <v>215</v>
      </c>
      <c r="AE155" s="32" t="s">
        <v>1456</v>
      </c>
      <c r="AF155" s="32">
        <v>0.6</v>
      </c>
      <c r="AG155" s="32" t="s">
        <v>1456</v>
      </c>
      <c r="AH155" s="36">
        <f>AB155+V155+J155</f>
        <v>1.25</v>
      </c>
      <c r="AI155" s="37">
        <f>L155+X155+AF155</f>
        <v>1.25</v>
      </c>
      <c r="AJ155" s="37">
        <f t="shared" si="41"/>
        <v>1.25</v>
      </c>
      <c r="AK155" s="29"/>
      <c r="AL155" s="28" t="s">
        <v>562</v>
      </c>
      <c r="AM155" s="28" t="s">
        <v>50</v>
      </c>
      <c r="AN155" s="38"/>
    </row>
    <row r="156" ht="40.5" spans="1:40">
      <c r="A156" s="28">
        <v>155</v>
      </c>
      <c r="B156" s="28">
        <v>20213141046</v>
      </c>
      <c r="C156" s="28" t="s">
        <v>496</v>
      </c>
      <c r="D156" s="28" t="s">
        <v>108</v>
      </c>
      <c r="E156" s="28" t="s">
        <v>1457</v>
      </c>
      <c r="F156" s="28">
        <v>15363357855</v>
      </c>
      <c r="G156" s="28" t="s">
        <v>424</v>
      </c>
      <c r="H156" s="28" t="s">
        <v>498</v>
      </c>
      <c r="I156" s="28" t="s">
        <v>44</v>
      </c>
      <c r="J156" s="28" t="s">
        <v>194</v>
      </c>
      <c r="K156" s="28" t="s">
        <v>1458</v>
      </c>
      <c r="L156" s="32" t="s">
        <v>486</v>
      </c>
      <c r="M156" s="32" t="s">
        <v>491</v>
      </c>
      <c r="N156" s="28">
        <v>0.25</v>
      </c>
      <c r="O156" s="28" t="s">
        <v>491</v>
      </c>
      <c r="P156" s="28">
        <v>0</v>
      </c>
      <c r="Q156" s="28" t="s">
        <v>146</v>
      </c>
      <c r="R156" s="28">
        <v>0</v>
      </c>
      <c r="S156" s="28" t="s">
        <v>146</v>
      </c>
      <c r="T156" s="28">
        <v>0</v>
      </c>
      <c r="U156" s="28" t="s">
        <v>146</v>
      </c>
      <c r="V156" s="28">
        <v>0.6</v>
      </c>
      <c r="W156" s="28" t="s">
        <v>1459</v>
      </c>
      <c r="X156" s="32">
        <v>0.6</v>
      </c>
      <c r="Y156" s="32" t="s">
        <v>1459</v>
      </c>
      <c r="Z156" s="32">
        <v>0.6</v>
      </c>
      <c r="AA156" s="32" t="s">
        <v>1459</v>
      </c>
      <c r="AB156" s="28">
        <v>0.4</v>
      </c>
      <c r="AC156" s="28" t="s">
        <v>1460</v>
      </c>
      <c r="AD156" s="32">
        <v>0.4</v>
      </c>
      <c r="AE156" s="32" t="s">
        <v>1460</v>
      </c>
      <c r="AF156" s="32">
        <v>0.4</v>
      </c>
      <c r="AG156" s="32" t="s">
        <v>1460</v>
      </c>
      <c r="AH156" s="36">
        <v>1.2</v>
      </c>
      <c r="AI156" s="37">
        <v>1.25</v>
      </c>
      <c r="AJ156" s="37">
        <f t="shared" si="41"/>
        <v>1.25</v>
      </c>
      <c r="AK156" s="29"/>
      <c r="AL156" s="28" t="s">
        <v>474</v>
      </c>
      <c r="AM156" s="28" t="s">
        <v>475</v>
      </c>
      <c r="AN156" s="38"/>
    </row>
    <row r="157" ht="27" spans="1:40">
      <c r="A157" s="28">
        <v>156</v>
      </c>
      <c r="B157" s="28">
        <v>20213164051</v>
      </c>
      <c r="C157" s="28" t="s">
        <v>504</v>
      </c>
      <c r="D157" s="28" t="s">
        <v>154</v>
      </c>
      <c r="E157" s="28" t="s">
        <v>1461</v>
      </c>
      <c r="F157" s="28">
        <v>15920589126</v>
      </c>
      <c r="G157" s="28" t="s">
        <v>110</v>
      </c>
      <c r="H157" s="28" t="s">
        <v>43</v>
      </c>
      <c r="I157" s="28" t="s">
        <v>44</v>
      </c>
      <c r="J157" s="28">
        <v>0.9</v>
      </c>
      <c r="K157" s="28" t="s">
        <v>1462</v>
      </c>
      <c r="L157" s="32">
        <v>0.95</v>
      </c>
      <c r="M157" s="32" t="s">
        <v>1463</v>
      </c>
      <c r="N157" s="28">
        <v>0.95</v>
      </c>
      <c r="O157" s="28" t="s">
        <v>1463</v>
      </c>
      <c r="P157" s="28">
        <v>0</v>
      </c>
      <c r="Q157" s="28" t="s">
        <v>146</v>
      </c>
      <c r="R157" s="28">
        <v>0</v>
      </c>
      <c r="S157" s="28">
        <v>0</v>
      </c>
      <c r="T157" s="28">
        <v>0</v>
      </c>
      <c r="U157" s="28">
        <v>0</v>
      </c>
      <c r="V157" s="28">
        <v>0.2</v>
      </c>
      <c r="W157" s="28" t="s">
        <v>1464</v>
      </c>
      <c r="X157" s="32">
        <v>0.2</v>
      </c>
      <c r="Y157" s="32" t="s">
        <v>1464</v>
      </c>
      <c r="Z157" s="32">
        <v>0.2</v>
      </c>
      <c r="AA157" s="32" t="s">
        <v>1464</v>
      </c>
      <c r="AB157" s="28">
        <v>0</v>
      </c>
      <c r="AC157" s="28">
        <v>0</v>
      </c>
      <c r="AD157" s="32">
        <v>0</v>
      </c>
      <c r="AE157" s="32">
        <v>0</v>
      </c>
      <c r="AF157" s="32">
        <v>0</v>
      </c>
      <c r="AG157" s="32">
        <v>0</v>
      </c>
      <c r="AH157" s="36">
        <v>1.1</v>
      </c>
      <c r="AI157" s="37">
        <f>L157+P157+X157+AD157</f>
        <v>1.15</v>
      </c>
      <c r="AJ157" s="37">
        <f t="shared" si="41"/>
        <v>1.15</v>
      </c>
      <c r="AK157" s="29"/>
      <c r="AL157" s="28" t="s">
        <v>50</v>
      </c>
      <c r="AM157" s="28" t="s">
        <v>49</v>
      </c>
      <c r="AN157" s="38"/>
    </row>
    <row r="158" ht="67.5" spans="1:40">
      <c r="A158" s="28">
        <v>157</v>
      </c>
      <c r="B158" s="28">
        <v>20213141024</v>
      </c>
      <c r="C158" s="28" t="s">
        <v>496</v>
      </c>
      <c r="D158" s="28" t="s">
        <v>612</v>
      </c>
      <c r="E158" s="28" t="s">
        <v>1465</v>
      </c>
      <c r="F158" s="28" t="s">
        <v>1466</v>
      </c>
      <c r="G158" s="28" t="s">
        <v>377</v>
      </c>
      <c r="H158" s="28" t="s">
        <v>498</v>
      </c>
      <c r="I158" s="28" t="s">
        <v>44</v>
      </c>
      <c r="J158" s="28">
        <v>0.95</v>
      </c>
      <c r="K158" s="28" t="s">
        <v>1467</v>
      </c>
      <c r="L158" s="32">
        <f>J158</f>
        <v>0.95</v>
      </c>
      <c r="M158" s="32" t="s">
        <v>1467</v>
      </c>
      <c r="N158" s="28">
        <f>L158</f>
        <v>0.95</v>
      </c>
      <c r="O158" s="28" t="s">
        <v>1467</v>
      </c>
      <c r="P158" s="28">
        <v>0</v>
      </c>
      <c r="Q158" s="28" t="s">
        <v>245</v>
      </c>
      <c r="R158" s="28">
        <f>R159</f>
        <v>0</v>
      </c>
      <c r="S158" s="28"/>
      <c r="T158" s="28"/>
      <c r="U158" s="28"/>
      <c r="V158" s="28">
        <v>0.2</v>
      </c>
      <c r="W158" s="28" t="s">
        <v>1468</v>
      </c>
      <c r="X158" s="32">
        <f>V158</f>
        <v>0.2</v>
      </c>
      <c r="Y158" s="32" t="s">
        <v>1468</v>
      </c>
      <c r="Z158" s="32">
        <f>X158</f>
        <v>0.2</v>
      </c>
      <c r="AA158" s="32" t="s">
        <v>1468</v>
      </c>
      <c r="AB158" s="28">
        <v>0</v>
      </c>
      <c r="AC158" s="28">
        <v>0</v>
      </c>
      <c r="AD158" s="32">
        <f>AB158</f>
        <v>0</v>
      </c>
      <c r="AE158" s="32"/>
      <c r="AF158" s="32">
        <v>0</v>
      </c>
      <c r="AG158" s="32"/>
      <c r="AH158" s="36">
        <f>J158+P158+V158+AB158</f>
        <v>1.15</v>
      </c>
      <c r="AI158" s="37">
        <f>L158+R158+X158+AD158</f>
        <v>1.15</v>
      </c>
      <c r="AJ158" s="37">
        <f t="shared" si="41"/>
        <v>1.15</v>
      </c>
      <c r="AK158" s="29"/>
      <c r="AL158" s="28" t="s">
        <v>59</v>
      </c>
      <c r="AM158" s="28" t="s">
        <v>248</v>
      </c>
      <c r="AN158" s="38"/>
    </row>
    <row r="159" ht="94.5" spans="1:40">
      <c r="A159" s="28">
        <v>158</v>
      </c>
      <c r="B159" s="28">
        <v>20213141071</v>
      </c>
      <c r="C159" s="28" t="s">
        <v>496</v>
      </c>
      <c r="D159" s="28" t="s">
        <v>86</v>
      </c>
      <c r="E159" s="28" t="s">
        <v>1469</v>
      </c>
      <c r="F159" s="28">
        <v>13141618187</v>
      </c>
      <c r="G159" s="28" t="s">
        <v>722</v>
      </c>
      <c r="H159" s="28" t="s">
        <v>498</v>
      </c>
      <c r="I159" s="28" t="s">
        <v>44</v>
      </c>
      <c r="J159" s="28">
        <v>0.85</v>
      </c>
      <c r="K159" s="28" t="s">
        <v>1470</v>
      </c>
      <c r="L159" s="32">
        <v>0.85</v>
      </c>
      <c r="M159" s="32" t="s">
        <v>1470</v>
      </c>
      <c r="N159" s="28">
        <v>0.85</v>
      </c>
      <c r="O159" s="28" t="s">
        <v>1470</v>
      </c>
      <c r="P159" s="28">
        <v>0</v>
      </c>
      <c r="Q159" s="28">
        <v>0</v>
      </c>
      <c r="R159" s="28">
        <v>0</v>
      </c>
      <c r="S159" s="28">
        <v>0</v>
      </c>
      <c r="T159" s="28"/>
      <c r="U159" s="28"/>
      <c r="V159" s="28">
        <v>0.2</v>
      </c>
      <c r="W159" s="28" t="s">
        <v>1471</v>
      </c>
      <c r="X159" s="32">
        <v>0.2</v>
      </c>
      <c r="Y159" s="32" t="s">
        <v>1471</v>
      </c>
      <c r="Z159" s="32">
        <v>0.2</v>
      </c>
      <c r="AA159" s="28" t="s">
        <v>1471</v>
      </c>
      <c r="AB159" s="40"/>
      <c r="AC159" s="28"/>
      <c r="AD159" s="32">
        <v>0</v>
      </c>
      <c r="AE159" s="32"/>
      <c r="AF159" s="32"/>
      <c r="AG159" s="32"/>
      <c r="AH159" s="36">
        <v>1.05</v>
      </c>
      <c r="AI159" s="37">
        <v>1.05</v>
      </c>
      <c r="AJ159" s="37">
        <f t="shared" si="41"/>
        <v>1.05</v>
      </c>
      <c r="AK159" s="29" t="s">
        <v>1472</v>
      </c>
      <c r="AL159" s="28" t="s">
        <v>94</v>
      </c>
      <c r="AM159" s="28" t="s">
        <v>95</v>
      </c>
      <c r="AN159" s="38"/>
    </row>
    <row r="160" ht="67.5" spans="1:40">
      <c r="A160" s="28">
        <v>159</v>
      </c>
      <c r="B160" s="28">
        <v>20213141062</v>
      </c>
      <c r="C160" s="28" t="s">
        <v>496</v>
      </c>
      <c r="D160" s="28" t="s">
        <v>108</v>
      </c>
      <c r="E160" s="28" t="s">
        <v>1473</v>
      </c>
      <c r="F160" s="28">
        <v>18922603148</v>
      </c>
      <c r="G160" s="28" t="s">
        <v>441</v>
      </c>
      <c r="H160" s="28" t="s">
        <v>498</v>
      </c>
      <c r="I160" s="28" t="s">
        <v>44</v>
      </c>
      <c r="J160" s="28">
        <v>0.65</v>
      </c>
      <c r="K160" s="28" t="s">
        <v>1474</v>
      </c>
      <c r="L160" s="32">
        <v>0.65</v>
      </c>
      <c r="M160" s="32" t="s">
        <v>1474</v>
      </c>
      <c r="N160" s="28">
        <v>0.65</v>
      </c>
      <c r="O160" s="28" t="s">
        <v>1474</v>
      </c>
      <c r="P160" s="28">
        <v>0</v>
      </c>
      <c r="Q160" s="28" t="s">
        <v>146</v>
      </c>
      <c r="R160" s="28">
        <v>0</v>
      </c>
      <c r="S160" s="28" t="s">
        <v>146</v>
      </c>
      <c r="T160" s="28">
        <v>0</v>
      </c>
      <c r="U160" s="28" t="s">
        <v>146</v>
      </c>
      <c r="V160" s="28">
        <v>5.4</v>
      </c>
      <c r="W160" s="28" t="s">
        <v>1475</v>
      </c>
      <c r="X160" s="32">
        <v>5.4</v>
      </c>
      <c r="Y160" s="32" t="s">
        <v>1475</v>
      </c>
      <c r="Z160" s="32">
        <v>0.4</v>
      </c>
      <c r="AA160" s="32" t="s">
        <v>1475</v>
      </c>
      <c r="AB160" s="28">
        <v>0</v>
      </c>
      <c r="AC160" s="28" t="s">
        <v>146</v>
      </c>
      <c r="AD160" s="32">
        <v>0</v>
      </c>
      <c r="AE160" s="32" t="s">
        <v>146</v>
      </c>
      <c r="AF160" s="32">
        <v>0</v>
      </c>
      <c r="AG160" s="32" t="s">
        <v>146</v>
      </c>
      <c r="AH160" s="36">
        <v>6.25</v>
      </c>
      <c r="AI160" s="37">
        <v>6.25</v>
      </c>
      <c r="AJ160" s="37">
        <f t="shared" si="41"/>
        <v>1.05</v>
      </c>
      <c r="AK160" s="29" t="s">
        <v>1476</v>
      </c>
      <c r="AL160" s="28" t="s">
        <v>474</v>
      </c>
      <c r="AM160" s="28" t="s">
        <v>475</v>
      </c>
      <c r="AN160" s="38"/>
    </row>
    <row r="161" ht="40.5" spans="1:40">
      <c r="A161" s="28">
        <v>160</v>
      </c>
      <c r="B161" s="28">
        <v>20213164096</v>
      </c>
      <c r="C161" s="28" t="s">
        <v>504</v>
      </c>
      <c r="D161" s="28" t="s">
        <v>108</v>
      </c>
      <c r="E161" s="28" t="s">
        <v>1477</v>
      </c>
      <c r="F161" s="28">
        <v>13726599892</v>
      </c>
      <c r="G161" s="28" t="s">
        <v>424</v>
      </c>
      <c r="H161" s="28" t="s">
        <v>498</v>
      </c>
      <c r="I161" s="28" t="s">
        <v>44</v>
      </c>
      <c r="J161" s="28">
        <v>0.65</v>
      </c>
      <c r="K161" s="28" t="s">
        <v>1478</v>
      </c>
      <c r="L161" s="32">
        <v>0.65</v>
      </c>
      <c r="M161" s="32" t="s">
        <v>1478</v>
      </c>
      <c r="N161" s="28">
        <v>0.65</v>
      </c>
      <c r="O161" s="28" t="s">
        <v>1478</v>
      </c>
      <c r="P161" s="28">
        <v>0</v>
      </c>
      <c r="Q161" s="28" t="s">
        <v>146</v>
      </c>
      <c r="R161" s="28">
        <v>0</v>
      </c>
      <c r="S161" s="28" t="s">
        <v>146</v>
      </c>
      <c r="T161" s="28">
        <v>0</v>
      </c>
      <c r="U161" s="28" t="s">
        <v>146</v>
      </c>
      <c r="V161" s="28">
        <v>0.2</v>
      </c>
      <c r="W161" s="28" t="s">
        <v>1479</v>
      </c>
      <c r="X161" s="32">
        <v>0.2</v>
      </c>
      <c r="Y161" s="32" t="s">
        <v>1479</v>
      </c>
      <c r="Z161" s="32">
        <v>0.2</v>
      </c>
      <c r="AA161" s="32" t="s">
        <v>1479</v>
      </c>
      <c r="AB161" s="28">
        <v>0.2</v>
      </c>
      <c r="AC161" s="28" t="s">
        <v>1480</v>
      </c>
      <c r="AD161" s="32">
        <v>0.2</v>
      </c>
      <c r="AE161" s="32" t="s">
        <v>1480</v>
      </c>
      <c r="AF161" s="32">
        <v>0.2</v>
      </c>
      <c r="AG161" s="32" t="s">
        <v>1480</v>
      </c>
      <c r="AH161" s="36">
        <v>1.05</v>
      </c>
      <c r="AI161" s="37">
        <v>1.05</v>
      </c>
      <c r="AJ161" s="37">
        <f t="shared" si="41"/>
        <v>1.05</v>
      </c>
      <c r="AK161" s="29"/>
      <c r="AL161" s="28" t="s">
        <v>474</v>
      </c>
      <c r="AM161" s="28" t="s">
        <v>475</v>
      </c>
      <c r="AN161" s="38"/>
    </row>
    <row r="162" ht="81" spans="1:40">
      <c r="A162" s="28">
        <v>161</v>
      </c>
      <c r="B162" s="28">
        <v>20213164062</v>
      </c>
      <c r="C162" s="28" t="s">
        <v>504</v>
      </c>
      <c r="D162" s="28" t="s">
        <v>612</v>
      </c>
      <c r="E162" s="28" t="s">
        <v>1481</v>
      </c>
      <c r="F162" s="28" t="s">
        <v>1482</v>
      </c>
      <c r="G162" s="28" t="s">
        <v>1103</v>
      </c>
      <c r="H162" s="28" t="s">
        <v>498</v>
      </c>
      <c r="I162" s="28" t="s">
        <v>44</v>
      </c>
      <c r="J162" s="28">
        <v>1</v>
      </c>
      <c r="K162" s="28" t="s">
        <v>1483</v>
      </c>
      <c r="L162" s="32">
        <f>J162</f>
        <v>1</v>
      </c>
      <c r="M162" s="32" t="s">
        <v>1483</v>
      </c>
      <c r="N162" s="28">
        <f>L162</f>
        <v>1</v>
      </c>
      <c r="O162" s="28" t="s">
        <v>1483</v>
      </c>
      <c r="P162" s="28">
        <v>0</v>
      </c>
      <c r="Q162" s="28" t="s">
        <v>245</v>
      </c>
      <c r="R162" s="28">
        <f>R163</f>
        <v>0</v>
      </c>
      <c r="S162" s="28"/>
      <c r="T162" s="28"/>
      <c r="U162" s="28"/>
      <c r="V162" s="28"/>
      <c r="W162" s="28"/>
      <c r="X162" s="32">
        <f>V162</f>
        <v>0</v>
      </c>
      <c r="Y162" s="32"/>
      <c r="Z162" s="32">
        <f>X162</f>
        <v>0</v>
      </c>
      <c r="AA162" s="32"/>
      <c r="AB162" s="28"/>
      <c r="AC162" s="28"/>
      <c r="AD162" s="32">
        <f>AB162</f>
        <v>0</v>
      </c>
      <c r="AE162" s="32"/>
      <c r="AF162" s="32">
        <v>0</v>
      </c>
      <c r="AG162" s="32"/>
      <c r="AH162" s="36">
        <f>J162+P162+V162+AB162</f>
        <v>1</v>
      </c>
      <c r="AI162" s="37">
        <f>L162+R162+X162+AD162</f>
        <v>1</v>
      </c>
      <c r="AJ162" s="37">
        <f t="shared" si="41"/>
        <v>1</v>
      </c>
      <c r="AK162" s="29"/>
      <c r="AL162" s="28" t="s">
        <v>59</v>
      </c>
      <c r="AM162" s="28" t="s">
        <v>248</v>
      </c>
      <c r="AN162" s="38"/>
    </row>
    <row r="163" ht="27" spans="1:40">
      <c r="A163" s="28">
        <v>162</v>
      </c>
      <c r="B163" s="28">
        <v>20213141011</v>
      </c>
      <c r="C163" s="28" t="s">
        <v>1484</v>
      </c>
      <c r="D163" s="28" t="s">
        <v>154</v>
      </c>
      <c r="E163" s="28" t="s">
        <v>1485</v>
      </c>
      <c r="F163" s="28">
        <v>13781758082</v>
      </c>
      <c r="G163" s="28" t="s">
        <v>441</v>
      </c>
      <c r="H163" s="28" t="s">
        <v>498</v>
      </c>
      <c r="I163" s="28" t="s">
        <v>44</v>
      </c>
      <c r="J163" s="28">
        <v>0.75</v>
      </c>
      <c r="K163" s="28" t="s">
        <v>1486</v>
      </c>
      <c r="L163" s="32">
        <v>0.75</v>
      </c>
      <c r="M163" s="32" t="s">
        <v>1486</v>
      </c>
      <c r="N163" s="28">
        <v>0.75</v>
      </c>
      <c r="O163" s="28" t="s">
        <v>1486</v>
      </c>
      <c r="P163" s="28">
        <v>0</v>
      </c>
      <c r="Q163" s="28" t="s">
        <v>146</v>
      </c>
      <c r="R163" s="28">
        <v>0</v>
      </c>
      <c r="S163" s="28">
        <v>0</v>
      </c>
      <c r="T163" s="28">
        <v>0</v>
      </c>
      <c r="U163" s="28">
        <v>0</v>
      </c>
      <c r="V163" s="28">
        <v>0.2</v>
      </c>
      <c r="W163" s="28" t="s">
        <v>1487</v>
      </c>
      <c r="X163" s="32">
        <v>0.2</v>
      </c>
      <c r="Y163" s="32" t="s">
        <v>1487</v>
      </c>
      <c r="Z163" s="32">
        <v>0.2</v>
      </c>
      <c r="AA163" s="32" t="s">
        <v>1487</v>
      </c>
      <c r="AB163" s="28">
        <v>0</v>
      </c>
      <c r="AC163" s="28">
        <v>0</v>
      </c>
      <c r="AD163" s="32">
        <v>0</v>
      </c>
      <c r="AE163" s="32">
        <v>0</v>
      </c>
      <c r="AF163" s="32">
        <v>0</v>
      </c>
      <c r="AG163" s="32">
        <v>0</v>
      </c>
      <c r="AH163" s="36">
        <v>0.95</v>
      </c>
      <c r="AI163" s="37">
        <f t="shared" ref="AI163:AI168" si="42">L163+P163+X163+AD163</f>
        <v>0.95</v>
      </c>
      <c r="AJ163" s="37">
        <f t="shared" si="41"/>
        <v>0.95</v>
      </c>
      <c r="AK163" s="29"/>
      <c r="AL163" s="28" t="s">
        <v>50</v>
      </c>
      <c r="AM163" s="28" t="s">
        <v>49</v>
      </c>
      <c r="AN163" s="38"/>
    </row>
    <row r="164" ht="40.5" spans="1:40">
      <c r="A164" s="28">
        <v>163</v>
      </c>
      <c r="B164" s="28">
        <v>20213164080</v>
      </c>
      <c r="C164" s="29" t="s">
        <v>504</v>
      </c>
      <c r="D164" s="29" t="s">
        <v>52</v>
      </c>
      <c r="E164" s="29" t="s">
        <v>1488</v>
      </c>
      <c r="F164" s="28">
        <v>18811824375</v>
      </c>
      <c r="G164" s="28" t="s">
        <v>978</v>
      </c>
      <c r="H164" s="28" t="s">
        <v>498</v>
      </c>
      <c r="I164" s="28" t="s">
        <v>44</v>
      </c>
      <c r="J164" s="28">
        <v>0.65</v>
      </c>
      <c r="K164" s="28" t="s">
        <v>1489</v>
      </c>
      <c r="L164" s="32">
        <v>0.65</v>
      </c>
      <c r="M164" s="32" t="s">
        <v>1489</v>
      </c>
      <c r="N164" s="28">
        <v>0.65</v>
      </c>
      <c r="O164" s="28" t="s">
        <v>1489</v>
      </c>
      <c r="P164" s="28"/>
      <c r="Q164" s="28"/>
      <c r="R164" s="28"/>
      <c r="S164" s="28"/>
      <c r="T164" s="28"/>
      <c r="U164" s="28"/>
      <c r="V164" s="28">
        <v>0</v>
      </c>
      <c r="W164" s="28"/>
      <c r="X164" s="32">
        <f>0</f>
        <v>0</v>
      </c>
      <c r="Y164" s="32"/>
      <c r="Z164" s="32">
        <v>0</v>
      </c>
      <c r="AA164" s="32">
        <v>0</v>
      </c>
      <c r="AB164" s="28">
        <v>0.2</v>
      </c>
      <c r="AC164" s="30" t="s">
        <v>1490</v>
      </c>
      <c r="AD164" s="32">
        <v>0.2</v>
      </c>
      <c r="AE164" s="30" t="s">
        <v>1490</v>
      </c>
      <c r="AF164" s="32">
        <v>0.2</v>
      </c>
      <c r="AG164" s="30" t="s">
        <v>1490</v>
      </c>
      <c r="AH164" s="36">
        <f>AB164+V164+J164</f>
        <v>0.85</v>
      </c>
      <c r="AI164" s="37">
        <v>0.85</v>
      </c>
      <c r="AJ164" s="37">
        <f t="shared" si="41"/>
        <v>0.85</v>
      </c>
      <c r="AK164" s="29"/>
      <c r="AL164" s="28" t="s">
        <v>59</v>
      </c>
      <c r="AM164" s="28" t="s">
        <v>248</v>
      </c>
      <c r="AN164" s="38"/>
    </row>
    <row r="165" ht="27" spans="1:40">
      <c r="A165" s="28">
        <v>164</v>
      </c>
      <c r="B165" s="28">
        <v>20213141076</v>
      </c>
      <c r="C165" s="28" t="s">
        <v>496</v>
      </c>
      <c r="D165" s="28" t="s">
        <v>108</v>
      </c>
      <c r="E165" s="28" t="s">
        <v>1491</v>
      </c>
      <c r="F165" s="28">
        <v>18073437379</v>
      </c>
      <c r="G165" s="28" t="s">
        <v>392</v>
      </c>
      <c r="H165" s="28" t="s">
        <v>498</v>
      </c>
      <c r="I165" s="28" t="s">
        <v>44</v>
      </c>
      <c r="J165" s="28">
        <v>0.25</v>
      </c>
      <c r="K165" s="28" t="s">
        <v>472</v>
      </c>
      <c r="L165" s="32">
        <v>0.25</v>
      </c>
      <c r="M165" s="32" t="s">
        <v>472</v>
      </c>
      <c r="N165" s="28">
        <v>0.25</v>
      </c>
      <c r="O165" s="28" t="s">
        <v>472</v>
      </c>
      <c r="P165" s="28"/>
      <c r="Q165" s="28" t="s">
        <v>146</v>
      </c>
      <c r="R165" s="28"/>
      <c r="S165" s="28" t="s">
        <v>146</v>
      </c>
      <c r="T165" s="28"/>
      <c r="U165" s="28" t="s">
        <v>146</v>
      </c>
      <c r="V165" s="28">
        <v>0.6</v>
      </c>
      <c r="W165" s="28" t="s">
        <v>1492</v>
      </c>
      <c r="X165" s="32">
        <v>0.6</v>
      </c>
      <c r="Y165" s="32" t="s">
        <v>1492</v>
      </c>
      <c r="Z165" s="32">
        <v>0.6</v>
      </c>
      <c r="AA165" s="32" t="s">
        <v>1492</v>
      </c>
      <c r="AB165" s="28">
        <v>0</v>
      </c>
      <c r="AC165" s="28" t="s">
        <v>146</v>
      </c>
      <c r="AD165" s="32">
        <v>0</v>
      </c>
      <c r="AE165" s="32" t="s">
        <v>146</v>
      </c>
      <c r="AF165" s="32">
        <v>0</v>
      </c>
      <c r="AG165" s="32" t="s">
        <v>146</v>
      </c>
      <c r="AH165" s="36">
        <v>0.85</v>
      </c>
      <c r="AI165" s="37">
        <v>0.85</v>
      </c>
      <c r="AJ165" s="37">
        <f t="shared" si="41"/>
        <v>0.85</v>
      </c>
      <c r="AK165" s="29"/>
      <c r="AL165" s="28" t="s">
        <v>474</v>
      </c>
      <c r="AM165" s="28" t="s">
        <v>475</v>
      </c>
      <c r="AN165" s="38"/>
    </row>
    <row r="166" ht="42.75" spans="1:40">
      <c r="A166" s="28">
        <v>165</v>
      </c>
      <c r="B166" s="28">
        <v>20213164007</v>
      </c>
      <c r="C166" s="28" t="s">
        <v>555</v>
      </c>
      <c r="D166" s="28" t="s">
        <v>40</v>
      </c>
      <c r="E166" s="28" t="s">
        <v>1493</v>
      </c>
      <c r="F166" s="28">
        <v>15218572558</v>
      </c>
      <c r="G166" s="28" t="s">
        <v>110</v>
      </c>
      <c r="H166" s="28" t="s">
        <v>43</v>
      </c>
      <c r="I166" s="28" t="s">
        <v>44</v>
      </c>
      <c r="J166" s="28">
        <v>0.2</v>
      </c>
      <c r="K166" s="28" t="s">
        <v>1494</v>
      </c>
      <c r="L166" s="32">
        <v>0.2</v>
      </c>
      <c r="M166" s="32" t="s">
        <v>1495</v>
      </c>
      <c r="N166" s="28">
        <v>0.2</v>
      </c>
      <c r="O166" s="28" t="s">
        <v>1495</v>
      </c>
      <c r="P166" s="28"/>
      <c r="Q166" s="28"/>
      <c r="R166" s="28"/>
      <c r="S166" s="28"/>
      <c r="T166" s="28"/>
      <c r="U166" s="28"/>
      <c r="V166" s="28">
        <v>0</v>
      </c>
      <c r="W166" s="28" t="s">
        <v>146</v>
      </c>
      <c r="X166" s="32">
        <v>0</v>
      </c>
      <c r="Y166" s="32" t="s">
        <v>146</v>
      </c>
      <c r="Z166" s="32">
        <v>0</v>
      </c>
      <c r="AA166" s="32" t="s">
        <v>146</v>
      </c>
      <c r="AB166" s="28">
        <v>0.6</v>
      </c>
      <c r="AC166" s="28" t="s">
        <v>1496</v>
      </c>
      <c r="AD166" s="32">
        <v>0.6</v>
      </c>
      <c r="AE166" s="32" t="s">
        <v>1497</v>
      </c>
      <c r="AF166" s="32">
        <v>0.6</v>
      </c>
      <c r="AG166" s="32" t="s">
        <v>1496</v>
      </c>
      <c r="AH166" s="36">
        <f>AB166+V166+J166</f>
        <v>0.8</v>
      </c>
      <c r="AI166" s="37">
        <f>AD166+L166</f>
        <v>0.8</v>
      </c>
      <c r="AJ166" s="37">
        <f t="shared" si="41"/>
        <v>0.8</v>
      </c>
      <c r="AK166" s="29"/>
      <c r="AL166" s="28" t="s">
        <v>562</v>
      </c>
      <c r="AM166" s="28" t="s">
        <v>50</v>
      </c>
      <c r="AN166" s="38"/>
    </row>
    <row r="167" ht="27" spans="1:40">
      <c r="A167" s="28">
        <v>166</v>
      </c>
      <c r="B167" s="28">
        <v>20213141041</v>
      </c>
      <c r="C167" s="28" t="s">
        <v>496</v>
      </c>
      <c r="D167" s="28" t="s">
        <v>154</v>
      </c>
      <c r="E167" s="28" t="s">
        <v>1498</v>
      </c>
      <c r="F167" s="28">
        <v>13539717326</v>
      </c>
      <c r="G167" s="28" t="s">
        <v>441</v>
      </c>
      <c r="H167" s="28" t="s">
        <v>498</v>
      </c>
      <c r="I167" s="28" t="s">
        <v>44</v>
      </c>
      <c r="J167" s="28">
        <v>0.7</v>
      </c>
      <c r="K167" s="28" t="s">
        <v>1499</v>
      </c>
      <c r="L167" s="32">
        <v>0.75</v>
      </c>
      <c r="M167" s="32" t="s">
        <v>1500</v>
      </c>
      <c r="N167" s="28">
        <v>0.75</v>
      </c>
      <c r="O167" s="28" t="s">
        <v>1500</v>
      </c>
      <c r="P167" s="28">
        <v>0</v>
      </c>
      <c r="Q167" s="28" t="s">
        <v>146</v>
      </c>
      <c r="R167" s="28">
        <v>0</v>
      </c>
      <c r="S167" s="28">
        <v>0</v>
      </c>
      <c r="T167" s="28">
        <v>0</v>
      </c>
      <c r="U167" s="28">
        <v>0</v>
      </c>
      <c r="V167" s="28">
        <v>0</v>
      </c>
      <c r="W167" s="28">
        <v>0</v>
      </c>
      <c r="X167" s="32">
        <v>0</v>
      </c>
      <c r="Y167" s="32">
        <v>0</v>
      </c>
      <c r="Z167" s="32">
        <v>0</v>
      </c>
      <c r="AA167" s="32">
        <v>0</v>
      </c>
      <c r="AB167" s="28">
        <v>0</v>
      </c>
      <c r="AC167" s="28">
        <v>0</v>
      </c>
      <c r="AD167" s="32">
        <v>0</v>
      </c>
      <c r="AE167" s="32">
        <v>0</v>
      </c>
      <c r="AF167" s="32">
        <v>0</v>
      </c>
      <c r="AG167" s="32">
        <v>0</v>
      </c>
      <c r="AH167" s="36">
        <v>0.7</v>
      </c>
      <c r="AI167" s="37">
        <f t="shared" si="42"/>
        <v>0.75</v>
      </c>
      <c r="AJ167" s="37">
        <f t="shared" si="41"/>
        <v>0.75</v>
      </c>
      <c r="AK167" s="29"/>
      <c r="AL167" s="28" t="s">
        <v>50</v>
      </c>
      <c r="AM167" s="28" t="s">
        <v>49</v>
      </c>
      <c r="AN167" s="38"/>
    </row>
    <row r="168" ht="27" spans="1:40">
      <c r="A168" s="28">
        <v>167</v>
      </c>
      <c r="B168" s="28">
        <v>20213141081</v>
      </c>
      <c r="C168" s="28" t="s">
        <v>496</v>
      </c>
      <c r="D168" s="28" t="s">
        <v>154</v>
      </c>
      <c r="E168" s="28" t="s">
        <v>1501</v>
      </c>
      <c r="F168" s="28">
        <v>13418110882</v>
      </c>
      <c r="G168" s="28" t="s">
        <v>722</v>
      </c>
      <c r="H168" s="28" t="s">
        <v>498</v>
      </c>
      <c r="I168" s="28" t="s">
        <v>44</v>
      </c>
      <c r="J168" s="28">
        <v>0.75</v>
      </c>
      <c r="K168" s="28" t="s">
        <v>1502</v>
      </c>
      <c r="L168" s="32">
        <v>0.75</v>
      </c>
      <c r="M168" s="32" t="s">
        <v>1503</v>
      </c>
      <c r="N168" s="28">
        <v>0.75</v>
      </c>
      <c r="O168" s="28" t="s">
        <v>1503</v>
      </c>
      <c r="P168" s="28">
        <v>0</v>
      </c>
      <c r="Q168" s="28" t="s">
        <v>146</v>
      </c>
      <c r="R168" s="28">
        <v>0</v>
      </c>
      <c r="S168" s="28">
        <v>0</v>
      </c>
      <c r="T168" s="28">
        <v>0</v>
      </c>
      <c r="U168" s="28">
        <v>0</v>
      </c>
      <c r="V168" s="28">
        <v>0</v>
      </c>
      <c r="W168" s="28">
        <v>0</v>
      </c>
      <c r="X168" s="32">
        <v>0</v>
      </c>
      <c r="Y168" s="32">
        <v>0</v>
      </c>
      <c r="Z168" s="32">
        <v>0</v>
      </c>
      <c r="AA168" s="32">
        <v>0</v>
      </c>
      <c r="AB168" s="28">
        <v>0</v>
      </c>
      <c r="AC168" s="28">
        <v>0</v>
      </c>
      <c r="AD168" s="32">
        <v>0</v>
      </c>
      <c r="AE168" s="32">
        <v>0</v>
      </c>
      <c r="AF168" s="32">
        <v>0</v>
      </c>
      <c r="AG168" s="32">
        <v>0</v>
      </c>
      <c r="AH168" s="36">
        <v>0.5</v>
      </c>
      <c r="AI168" s="37">
        <f t="shared" si="42"/>
        <v>0.75</v>
      </c>
      <c r="AJ168" s="37">
        <f t="shared" si="41"/>
        <v>0.75</v>
      </c>
      <c r="AK168" s="29"/>
      <c r="AL168" s="28" t="s">
        <v>50</v>
      </c>
      <c r="AM168" s="28" t="s">
        <v>49</v>
      </c>
      <c r="AN168" s="38"/>
    </row>
    <row r="169" ht="54" spans="1:40">
      <c r="A169" s="28">
        <v>168</v>
      </c>
      <c r="B169" s="28">
        <v>20213164069</v>
      </c>
      <c r="C169" s="28" t="s">
        <v>504</v>
      </c>
      <c r="D169" s="28" t="s">
        <v>612</v>
      </c>
      <c r="E169" s="28" t="s">
        <v>1504</v>
      </c>
      <c r="F169" s="28" t="s">
        <v>1505</v>
      </c>
      <c r="G169" s="28" t="s">
        <v>639</v>
      </c>
      <c r="H169" s="28" t="s">
        <v>498</v>
      </c>
      <c r="I169" s="28" t="s">
        <v>44</v>
      </c>
      <c r="J169" s="28">
        <v>0.75</v>
      </c>
      <c r="K169" s="28" t="s">
        <v>1506</v>
      </c>
      <c r="L169" s="32">
        <f>J169</f>
        <v>0.75</v>
      </c>
      <c r="M169" s="32" t="s">
        <v>1506</v>
      </c>
      <c r="N169" s="28">
        <f>L169</f>
        <v>0.75</v>
      </c>
      <c r="O169" s="28" t="s">
        <v>1506</v>
      </c>
      <c r="P169" s="28">
        <v>0</v>
      </c>
      <c r="Q169" s="28" t="s">
        <v>245</v>
      </c>
      <c r="R169" s="28">
        <f>R170</f>
        <v>0</v>
      </c>
      <c r="S169" s="28"/>
      <c r="T169" s="28"/>
      <c r="U169" s="28"/>
      <c r="V169" s="28"/>
      <c r="W169" s="28"/>
      <c r="X169" s="32">
        <f t="shared" ref="X169:X174" si="43">V169</f>
        <v>0</v>
      </c>
      <c r="Y169" s="32"/>
      <c r="Z169" s="32">
        <f>X169</f>
        <v>0</v>
      </c>
      <c r="AA169" s="32"/>
      <c r="AB169" s="28"/>
      <c r="AC169" s="28"/>
      <c r="AD169" s="32">
        <f>AB169</f>
        <v>0</v>
      </c>
      <c r="AE169" s="32"/>
      <c r="AF169" s="32">
        <v>0</v>
      </c>
      <c r="AG169" s="32"/>
      <c r="AH169" s="36">
        <f>J169+P169+V169+AB169</f>
        <v>0.75</v>
      </c>
      <c r="AI169" s="37">
        <f>L169+R169+X169+AD169</f>
        <v>0.75</v>
      </c>
      <c r="AJ169" s="37">
        <f t="shared" si="41"/>
        <v>0.75</v>
      </c>
      <c r="AK169" s="29"/>
      <c r="AL169" s="28" t="s">
        <v>59</v>
      </c>
      <c r="AM169" s="28" t="s">
        <v>248</v>
      </c>
      <c r="AN169" s="38"/>
    </row>
    <row r="170" ht="40.5" spans="1:40">
      <c r="A170" s="28">
        <v>169</v>
      </c>
      <c r="B170" s="28">
        <v>20213164087</v>
      </c>
      <c r="C170" s="28" t="s">
        <v>504</v>
      </c>
      <c r="D170" s="28" t="s">
        <v>612</v>
      </c>
      <c r="E170" s="28" t="s">
        <v>1507</v>
      </c>
      <c r="F170" s="28" t="s">
        <v>1508</v>
      </c>
      <c r="G170" s="28" t="s">
        <v>165</v>
      </c>
      <c r="H170" s="28" t="s">
        <v>498</v>
      </c>
      <c r="I170" s="28" t="s">
        <v>44</v>
      </c>
      <c r="J170" s="28">
        <v>0.75</v>
      </c>
      <c r="K170" s="28" t="s">
        <v>1509</v>
      </c>
      <c r="L170" s="32">
        <f>J170</f>
        <v>0.75</v>
      </c>
      <c r="M170" s="32" t="s">
        <v>1509</v>
      </c>
      <c r="N170" s="28">
        <f>L170</f>
        <v>0.75</v>
      </c>
      <c r="O170" s="28" t="s">
        <v>1509</v>
      </c>
      <c r="P170" s="28">
        <v>0</v>
      </c>
      <c r="Q170" s="28" t="s">
        <v>245</v>
      </c>
      <c r="R170" s="28">
        <f>R171</f>
        <v>0</v>
      </c>
      <c r="S170" s="28"/>
      <c r="T170" s="28"/>
      <c r="U170" s="28"/>
      <c r="V170" s="28">
        <v>0</v>
      </c>
      <c r="W170" s="28"/>
      <c r="X170" s="32">
        <f t="shared" si="43"/>
        <v>0</v>
      </c>
      <c r="Y170" s="32"/>
      <c r="Z170" s="32">
        <f>X170</f>
        <v>0</v>
      </c>
      <c r="AA170" s="32"/>
      <c r="AB170" s="28">
        <v>0</v>
      </c>
      <c r="AC170" s="28"/>
      <c r="AD170" s="32">
        <f>AB170</f>
        <v>0</v>
      </c>
      <c r="AE170" s="32"/>
      <c r="AF170" s="32">
        <v>0</v>
      </c>
      <c r="AG170" s="32"/>
      <c r="AH170" s="36">
        <f>J170+P170+V170+AB170</f>
        <v>0.75</v>
      </c>
      <c r="AI170" s="37">
        <f>L170+R170+X170+AD170</f>
        <v>0.75</v>
      </c>
      <c r="AJ170" s="37">
        <f t="shared" si="41"/>
        <v>0.75</v>
      </c>
      <c r="AK170" s="29"/>
      <c r="AL170" s="28" t="s">
        <v>59</v>
      </c>
      <c r="AM170" s="28" t="s">
        <v>248</v>
      </c>
      <c r="AN170" s="38"/>
    </row>
    <row r="171" ht="40.5" spans="1:40">
      <c r="A171" s="28">
        <v>170</v>
      </c>
      <c r="B171" s="28">
        <v>20213141007</v>
      </c>
      <c r="C171" s="28" t="s">
        <v>496</v>
      </c>
      <c r="D171" s="28" t="s">
        <v>40</v>
      </c>
      <c r="E171" s="28" t="s">
        <v>1510</v>
      </c>
      <c r="F171" s="28">
        <v>17353962865</v>
      </c>
      <c r="G171" s="28" t="s">
        <v>722</v>
      </c>
      <c r="H171" s="28" t="s">
        <v>498</v>
      </c>
      <c r="I171" s="28" t="s">
        <v>44</v>
      </c>
      <c r="J171" s="28">
        <v>0.65</v>
      </c>
      <c r="K171" s="28" t="s">
        <v>1511</v>
      </c>
      <c r="L171" s="32">
        <v>0.65</v>
      </c>
      <c r="M171" s="32" t="s">
        <v>1512</v>
      </c>
      <c r="N171" s="28">
        <v>0.45</v>
      </c>
      <c r="O171" s="28" t="s">
        <v>1513</v>
      </c>
      <c r="P171" s="28"/>
      <c r="Q171" s="28"/>
      <c r="R171" s="28"/>
      <c r="S171" s="28"/>
      <c r="T171" s="28"/>
      <c r="U171" s="28"/>
      <c r="V171" s="28">
        <v>0.2</v>
      </c>
      <c r="W171" s="28" t="s">
        <v>1514</v>
      </c>
      <c r="X171" s="32">
        <v>0.2</v>
      </c>
      <c r="Y171" s="32" t="s">
        <v>1471</v>
      </c>
      <c r="Z171" s="32">
        <v>0.2</v>
      </c>
      <c r="AA171" s="32" t="s">
        <v>1471</v>
      </c>
      <c r="AB171" s="28"/>
      <c r="AC171" s="28"/>
      <c r="AD171" s="32">
        <v>0</v>
      </c>
      <c r="AE171" s="32" t="s">
        <v>146</v>
      </c>
      <c r="AF171" s="32">
        <v>0</v>
      </c>
      <c r="AG171" s="32" t="s">
        <v>146</v>
      </c>
      <c r="AH171" s="36">
        <f t="shared" ref="AH171:AH175" si="44">AB171+V171+J171</f>
        <v>0.85</v>
      </c>
      <c r="AI171" s="37">
        <f t="shared" ref="AI171:AI175" si="45">L171+X171+AF171</f>
        <v>0.85</v>
      </c>
      <c r="AJ171" s="37">
        <f t="shared" si="41"/>
        <v>0.65</v>
      </c>
      <c r="AK171" s="29"/>
      <c r="AL171" s="28" t="s">
        <v>562</v>
      </c>
      <c r="AM171" s="28" t="s">
        <v>50</v>
      </c>
      <c r="AN171" s="38"/>
    </row>
    <row r="172" ht="27" spans="1:40">
      <c r="A172" s="28">
        <v>171</v>
      </c>
      <c r="B172" s="28">
        <v>20213164032</v>
      </c>
      <c r="C172" s="28" t="s">
        <v>504</v>
      </c>
      <c r="D172" s="28" t="s">
        <v>40</v>
      </c>
      <c r="E172" s="28" t="s">
        <v>1515</v>
      </c>
      <c r="F172" s="28">
        <v>17806705682</v>
      </c>
      <c r="G172" s="28" t="s">
        <v>1516</v>
      </c>
      <c r="H172" s="28" t="s">
        <v>498</v>
      </c>
      <c r="I172" s="28" t="s">
        <v>44</v>
      </c>
      <c r="J172" s="28">
        <v>0.25</v>
      </c>
      <c r="K172" s="28" t="s">
        <v>1517</v>
      </c>
      <c r="L172" s="32">
        <v>0.25</v>
      </c>
      <c r="M172" s="32" t="s">
        <v>1518</v>
      </c>
      <c r="N172" s="28">
        <v>0.45</v>
      </c>
      <c r="O172" s="28" t="s">
        <v>1519</v>
      </c>
      <c r="P172" s="28"/>
      <c r="Q172" s="28"/>
      <c r="R172" s="28"/>
      <c r="S172" s="28"/>
      <c r="T172" s="28"/>
      <c r="U172" s="28"/>
      <c r="V172" s="28">
        <v>0.2</v>
      </c>
      <c r="W172" s="28" t="s">
        <v>1520</v>
      </c>
      <c r="X172" s="32">
        <v>0</v>
      </c>
      <c r="Y172" s="32" t="s">
        <v>1521</v>
      </c>
      <c r="Z172" s="32">
        <v>0</v>
      </c>
      <c r="AA172" s="32" t="s">
        <v>1521</v>
      </c>
      <c r="AB172" s="28">
        <v>0.3</v>
      </c>
      <c r="AC172" s="28" t="s">
        <v>1522</v>
      </c>
      <c r="AD172" s="32">
        <v>0.2</v>
      </c>
      <c r="AE172" s="32"/>
      <c r="AF172" s="32">
        <v>0.2</v>
      </c>
      <c r="AG172" s="32" t="s">
        <v>1523</v>
      </c>
      <c r="AH172" s="36">
        <f t="shared" si="44"/>
        <v>0.75</v>
      </c>
      <c r="AI172" s="37">
        <f t="shared" si="45"/>
        <v>0.45</v>
      </c>
      <c r="AJ172" s="37">
        <f t="shared" si="41"/>
        <v>0.65</v>
      </c>
      <c r="AK172" s="29"/>
      <c r="AL172" s="28" t="s">
        <v>562</v>
      </c>
      <c r="AM172" s="28" t="s">
        <v>50</v>
      </c>
      <c r="AN172" s="38"/>
    </row>
    <row r="173" ht="27" spans="1:40">
      <c r="A173" s="28">
        <v>172</v>
      </c>
      <c r="B173" s="28">
        <v>20213164073</v>
      </c>
      <c r="C173" s="28" t="s">
        <v>504</v>
      </c>
      <c r="D173" s="28" t="s">
        <v>86</v>
      </c>
      <c r="E173" s="28" t="s">
        <v>1524</v>
      </c>
      <c r="F173" s="28">
        <v>13667927090</v>
      </c>
      <c r="G173" s="28" t="s">
        <v>1029</v>
      </c>
      <c r="H173" s="28" t="s">
        <v>498</v>
      </c>
      <c r="I173" s="28" t="s">
        <v>44</v>
      </c>
      <c r="J173" s="28">
        <v>0.45</v>
      </c>
      <c r="K173" s="28" t="s">
        <v>1525</v>
      </c>
      <c r="L173" s="32">
        <v>0.45</v>
      </c>
      <c r="M173" s="32" t="s">
        <v>1525</v>
      </c>
      <c r="N173" s="28">
        <v>0.45</v>
      </c>
      <c r="O173" s="28" t="s">
        <v>1525</v>
      </c>
      <c r="P173" s="28">
        <v>0</v>
      </c>
      <c r="Q173" s="28">
        <v>0</v>
      </c>
      <c r="R173" s="28">
        <v>0</v>
      </c>
      <c r="S173" s="28">
        <v>0</v>
      </c>
      <c r="T173" s="28"/>
      <c r="U173" s="28"/>
      <c r="V173" s="28">
        <v>0.2</v>
      </c>
      <c r="W173" s="28" t="s">
        <v>1526</v>
      </c>
      <c r="X173" s="32">
        <v>0.2</v>
      </c>
      <c r="Y173" s="32" t="s">
        <v>1526</v>
      </c>
      <c r="Z173" s="32">
        <v>0.2</v>
      </c>
      <c r="AA173" s="32" t="s">
        <v>1526</v>
      </c>
      <c r="AB173" s="28">
        <v>0</v>
      </c>
      <c r="AC173" s="28"/>
      <c r="AD173" s="32">
        <v>0</v>
      </c>
      <c r="AE173" s="32"/>
      <c r="AF173" s="32"/>
      <c r="AG173" s="32"/>
      <c r="AH173" s="36">
        <v>0.65</v>
      </c>
      <c r="AI173" s="37">
        <v>0.65</v>
      </c>
      <c r="AJ173" s="37">
        <f t="shared" si="41"/>
        <v>0.65</v>
      </c>
      <c r="AK173" s="29"/>
      <c r="AL173" s="28" t="s">
        <v>94</v>
      </c>
      <c r="AM173" s="28" t="s">
        <v>95</v>
      </c>
      <c r="AN173" s="38"/>
    </row>
    <row r="174" ht="27" spans="1:40">
      <c r="A174" s="28">
        <v>173</v>
      </c>
      <c r="B174" s="28">
        <v>20213164012</v>
      </c>
      <c r="C174" s="29" t="s">
        <v>504</v>
      </c>
      <c r="D174" s="29" t="s">
        <v>52</v>
      </c>
      <c r="E174" s="29" t="s">
        <v>1527</v>
      </c>
      <c r="F174" s="28">
        <v>17817467586</v>
      </c>
      <c r="G174" s="29" t="s">
        <v>1528</v>
      </c>
      <c r="H174" s="29" t="s">
        <v>498</v>
      </c>
      <c r="I174" s="29" t="s">
        <v>44</v>
      </c>
      <c r="J174" s="28">
        <v>0.45</v>
      </c>
      <c r="K174" s="29" t="s">
        <v>1529</v>
      </c>
      <c r="L174" s="32">
        <v>0.45</v>
      </c>
      <c r="M174" s="29" t="s">
        <v>1529</v>
      </c>
      <c r="N174" s="28">
        <v>0.45</v>
      </c>
      <c r="O174" s="29" t="s">
        <v>1529</v>
      </c>
      <c r="P174" s="28"/>
      <c r="Q174" s="28"/>
      <c r="R174" s="28"/>
      <c r="S174" s="28"/>
      <c r="T174" s="28"/>
      <c r="U174" s="28"/>
      <c r="V174" s="28">
        <v>0</v>
      </c>
      <c r="W174" s="28"/>
      <c r="X174" s="32">
        <f t="shared" si="43"/>
        <v>0</v>
      </c>
      <c r="Y174" s="32"/>
      <c r="Z174" s="32">
        <v>0</v>
      </c>
      <c r="AA174" s="32"/>
      <c r="AB174" s="28">
        <v>0</v>
      </c>
      <c r="AC174" s="28"/>
      <c r="AD174" s="32">
        <v>0</v>
      </c>
      <c r="AE174" s="32"/>
      <c r="AF174" s="32">
        <v>0</v>
      </c>
      <c r="AG174" s="32"/>
      <c r="AH174" s="36">
        <f t="shared" si="44"/>
        <v>0.45</v>
      </c>
      <c r="AI174" s="37">
        <v>0.45</v>
      </c>
      <c r="AJ174" s="37">
        <f t="shared" si="41"/>
        <v>0.45</v>
      </c>
      <c r="AK174" s="29"/>
      <c r="AL174" s="28" t="s">
        <v>59</v>
      </c>
      <c r="AM174" s="28" t="s">
        <v>60</v>
      </c>
      <c r="AN174" s="38"/>
    </row>
    <row r="175" ht="27" spans="1:40">
      <c r="A175" s="28">
        <v>174</v>
      </c>
      <c r="B175" s="28">
        <v>20213141069</v>
      </c>
      <c r="C175" s="28" t="s">
        <v>496</v>
      </c>
      <c r="D175" s="28" t="s">
        <v>40</v>
      </c>
      <c r="E175" s="28" t="s">
        <v>1530</v>
      </c>
      <c r="F175" s="28">
        <v>13750003007</v>
      </c>
      <c r="G175" s="28" t="s">
        <v>488</v>
      </c>
      <c r="H175" s="28" t="s">
        <v>498</v>
      </c>
      <c r="I175" s="28" t="s">
        <v>44</v>
      </c>
      <c r="J175" s="28">
        <v>0.25</v>
      </c>
      <c r="K175" s="28" t="s">
        <v>1531</v>
      </c>
      <c r="L175" s="32">
        <v>0.25</v>
      </c>
      <c r="M175" s="32" t="s">
        <v>1531</v>
      </c>
      <c r="N175" s="28">
        <v>0.25</v>
      </c>
      <c r="O175" s="28" t="s">
        <v>1531</v>
      </c>
      <c r="P175" s="28"/>
      <c r="Q175" s="28"/>
      <c r="R175" s="28"/>
      <c r="S175" s="28"/>
      <c r="T175" s="28"/>
      <c r="U175" s="28"/>
      <c r="V175" s="28">
        <v>0</v>
      </c>
      <c r="W175" s="28" t="s">
        <v>146</v>
      </c>
      <c r="X175" s="32">
        <v>0</v>
      </c>
      <c r="Y175" s="32" t="s">
        <v>146</v>
      </c>
      <c r="Z175" s="32">
        <v>0</v>
      </c>
      <c r="AA175" s="32" t="s">
        <v>146</v>
      </c>
      <c r="AB175" s="28">
        <v>0</v>
      </c>
      <c r="AC175" s="28" t="s">
        <v>146</v>
      </c>
      <c r="AD175" s="32"/>
      <c r="AE175" s="32"/>
      <c r="AF175" s="32">
        <v>0</v>
      </c>
      <c r="AG175" s="32" t="s">
        <v>146</v>
      </c>
      <c r="AH175" s="36">
        <f t="shared" si="44"/>
        <v>0.25</v>
      </c>
      <c r="AI175" s="37">
        <f t="shared" si="45"/>
        <v>0.25</v>
      </c>
      <c r="AJ175" s="37">
        <f t="shared" si="41"/>
        <v>0.25</v>
      </c>
      <c r="AK175" s="29"/>
      <c r="AL175" s="28" t="s">
        <v>562</v>
      </c>
      <c r="AM175" s="28" t="s">
        <v>50</v>
      </c>
      <c r="AN175" s="38"/>
    </row>
    <row r="176" ht="40.5" spans="1:40">
      <c r="A176" s="28">
        <v>175</v>
      </c>
      <c r="B176" s="28">
        <v>20213164024</v>
      </c>
      <c r="C176" s="28" t="s">
        <v>504</v>
      </c>
      <c r="D176" s="28" t="s">
        <v>68</v>
      </c>
      <c r="E176" s="28" t="s">
        <v>1532</v>
      </c>
      <c r="F176" s="28">
        <v>18702522138</v>
      </c>
      <c r="G176" s="28" t="s">
        <v>110</v>
      </c>
      <c r="H176" s="28" t="s">
        <v>498</v>
      </c>
      <c r="I176" s="28" t="s">
        <v>44</v>
      </c>
      <c r="J176" s="28">
        <v>0.95</v>
      </c>
      <c r="K176" s="28" t="s">
        <v>1533</v>
      </c>
      <c r="L176" s="32"/>
      <c r="M176" s="32"/>
      <c r="N176" s="28"/>
      <c r="O176" s="28"/>
      <c r="P176" s="28">
        <v>0</v>
      </c>
      <c r="Q176" s="28"/>
      <c r="R176" s="28"/>
      <c r="S176" s="28"/>
      <c r="T176" s="28"/>
      <c r="U176" s="28"/>
      <c r="V176" s="28">
        <v>0</v>
      </c>
      <c r="W176" s="28"/>
      <c r="X176" s="32"/>
      <c r="Y176" s="32"/>
      <c r="Z176" s="32"/>
      <c r="AA176" s="32"/>
      <c r="AB176" s="28">
        <v>0</v>
      </c>
      <c r="AC176" s="28"/>
      <c r="AD176" s="32"/>
      <c r="AE176" s="32"/>
      <c r="AF176" s="32"/>
      <c r="AG176" s="32"/>
      <c r="AH176" s="36">
        <v>0.95</v>
      </c>
      <c r="AI176" s="37"/>
      <c r="AJ176" s="37">
        <f t="shared" si="41"/>
        <v>0</v>
      </c>
      <c r="AK176" s="29"/>
      <c r="AL176" s="28" t="s">
        <v>95</v>
      </c>
      <c r="AM176" s="28" t="s">
        <v>76</v>
      </c>
      <c r="AN176" s="38"/>
    </row>
    <row r="177" ht="54" spans="1:40">
      <c r="A177" s="28">
        <v>176</v>
      </c>
      <c r="B177" s="28">
        <v>20213141080</v>
      </c>
      <c r="C177" s="29" t="s">
        <v>496</v>
      </c>
      <c r="D177" s="29" t="s">
        <v>52</v>
      </c>
      <c r="E177" s="29" t="s">
        <v>1534</v>
      </c>
      <c r="F177" s="28">
        <v>15889302591</v>
      </c>
      <c r="G177" s="29" t="s">
        <v>1528</v>
      </c>
      <c r="H177" s="29" t="s">
        <v>498</v>
      </c>
      <c r="I177" s="29" t="s">
        <v>44</v>
      </c>
      <c r="J177" s="28">
        <v>0.65</v>
      </c>
      <c r="K177" s="29" t="s">
        <v>1535</v>
      </c>
      <c r="L177" s="32">
        <v>0.65</v>
      </c>
      <c r="M177" s="29" t="s">
        <v>1535</v>
      </c>
      <c r="N177" s="28">
        <v>0.65</v>
      </c>
      <c r="O177" s="29" t="s">
        <v>1535</v>
      </c>
      <c r="P177" s="28"/>
      <c r="Q177" s="28"/>
      <c r="R177" s="28"/>
      <c r="S177" s="28"/>
      <c r="T177" s="28"/>
      <c r="U177" s="28"/>
      <c r="V177" s="28">
        <v>0</v>
      </c>
      <c r="W177" s="29" t="s">
        <v>146</v>
      </c>
      <c r="X177" s="32">
        <f>V177</f>
        <v>0</v>
      </c>
      <c r="Y177" s="32"/>
      <c r="Z177" s="29" t="s">
        <v>146</v>
      </c>
      <c r="AA177" s="29" t="s">
        <v>146</v>
      </c>
      <c r="AB177" s="29" t="s">
        <v>146</v>
      </c>
      <c r="AC177" s="29" t="s">
        <v>146</v>
      </c>
      <c r="AD177" s="29" t="s">
        <v>146</v>
      </c>
      <c r="AE177" s="29" t="s">
        <v>146</v>
      </c>
      <c r="AF177" s="29" t="s">
        <v>146</v>
      </c>
      <c r="AG177" s="29" t="s">
        <v>146</v>
      </c>
      <c r="AH177" s="36">
        <f>N177</f>
        <v>0.65</v>
      </c>
      <c r="AI177" s="37">
        <v>0.65</v>
      </c>
      <c r="AJ177" s="37">
        <v>0</v>
      </c>
      <c r="AK177" s="29"/>
      <c r="AL177" s="28" t="s">
        <v>59</v>
      </c>
      <c r="AM177" s="28" t="s">
        <v>60</v>
      </c>
      <c r="AN177" s="38"/>
    </row>
    <row r="178" ht="27" spans="1:40">
      <c r="A178" s="28">
        <v>177</v>
      </c>
      <c r="B178" s="28">
        <v>20213141067</v>
      </c>
      <c r="C178" s="28" t="s">
        <v>496</v>
      </c>
      <c r="D178" s="28" t="s">
        <v>154</v>
      </c>
      <c r="E178" s="28" t="s">
        <v>1536</v>
      </c>
      <c r="F178" s="28">
        <v>15218852595</v>
      </c>
      <c r="G178" s="28" t="s">
        <v>278</v>
      </c>
      <c r="H178" s="28" t="s">
        <v>498</v>
      </c>
      <c r="I178" s="28" t="s">
        <v>44</v>
      </c>
      <c r="J178" s="28">
        <v>0</v>
      </c>
      <c r="K178" s="28" t="s">
        <v>146</v>
      </c>
      <c r="L178" s="32">
        <v>0</v>
      </c>
      <c r="M178" s="32">
        <v>0</v>
      </c>
      <c r="N178" s="28">
        <v>0</v>
      </c>
      <c r="O178" s="28">
        <v>0</v>
      </c>
      <c r="P178" s="28">
        <v>0</v>
      </c>
      <c r="Q178" s="28" t="s">
        <v>146</v>
      </c>
      <c r="R178" s="28">
        <v>0</v>
      </c>
      <c r="S178" s="28">
        <v>0</v>
      </c>
      <c r="T178" s="28">
        <v>0</v>
      </c>
      <c r="U178" s="28">
        <v>0</v>
      </c>
      <c r="V178" s="28" t="s">
        <v>146</v>
      </c>
      <c r="W178" s="28" t="s">
        <v>146</v>
      </c>
      <c r="X178" s="32">
        <v>0</v>
      </c>
      <c r="Y178" s="32"/>
      <c r="Z178" s="32"/>
      <c r="AA178" s="32"/>
      <c r="AB178" s="28" t="s">
        <v>146</v>
      </c>
      <c r="AC178" s="28" t="s">
        <v>146</v>
      </c>
      <c r="AD178" s="32">
        <v>0</v>
      </c>
      <c r="AE178" s="32"/>
      <c r="AF178" s="32"/>
      <c r="AG178" s="32"/>
      <c r="AH178" s="36" t="s">
        <v>1537</v>
      </c>
      <c r="AI178" s="37">
        <f>L178+P178+X178+AD178</f>
        <v>0</v>
      </c>
      <c r="AJ178" s="37">
        <f t="shared" ref="AJ178:AJ182" si="46">N178+Z178+AF178</f>
        <v>0</v>
      </c>
      <c r="AK178" s="29"/>
      <c r="AL178" s="28" t="s">
        <v>50</v>
      </c>
      <c r="AM178" s="28" t="s">
        <v>49</v>
      </c>
      <c r="AN178" s="38"/>
    </row>
    <row r="179" ht="108" spans="1:40">
      <c r="A179" s="28">
        <v>178</v>
      </c>
      <c r="B179" s="28">
        <v>20213164085</v>
      </c>
      <c r="C179" s="28" t="s">
        <v>555</v>
      </c>
      <c r="D179" s="28" t="s">
        <v>86</v>
      </c>
      <c r="E179" s="28" t="s">
        <v>1538</v>
      </c>
      <c r="F179" s="28">
        <v>15625503526</v>
      </c>
      <c r="G179" s="28" t="s">
        <v>1082</v>
      </c>
      <c r="H179" s="28" t="s">
        <v>498</v>
      </c>
      <c r="I179" s="28" t="s">
        <v>44</v>
      </c>
      <c r="J179" s="28">
        <v>3.85</v>
      </c>
      <c r="K179" s="28" t="s">
        <v>1539</v>
      </c>
      <c r="L179" s="32">
        <v>3.85</v>
      </c>
      <c r="M179" s="32" t="s">
        <v>1539</v>
      </c>
      <c r="N179" s="28"/>
      <c r="O179" s="28"/>
      <c r="P179" s="28">
        <v>0</v>
      </c>
      <c r="Q179" s="28">
        <v>0</v>
      </c>
      <c r="R179" s="28">
        <v>0</v>
      </c>
      <c r="S179" s="28">
        <v>0</v>
      </c>
      <c r="T179" s="28"/>
      <c r="U179" s="28"/>
      <c r="V179" s="28">
        <v>1.4</v>
      </c>
      <c r="W179" s="28" t="s">
        <v>1540</v>
      </c>
      <c r="X179" s="32">
        <v>1.4</v>
      </c>
      <c r="Y179" s="32" t="s">
        <v>1540</v>
      </c>
      <c r="Z179" s="32"/>
      <c r="AA179" s="32"/>
      <c r="AB179" s="28">
        <v>0.8</v>
      </c>
      <c r="AC179" s="28" t="s">
        <v>1541</v>
      </c>
      <c r="AD179" s="32">
        <v>0.8</v>
      </c>
      <c r="AE179" s="32" t="s">
        <v>1541</v>
      </c>
      <c r="AF179" s="32"/>
      <c r="AG179" s="32"/>
      <c r="AH179" s="36">
        <v>6.05</v>
      </c>
      <c r="AI179" s="37">
        <v>6.05</v>
      </c>
      <c r="AJ179" s="37">
        <f t="shared" si="46"/>
        <v>0</v>
      </c>
      <c r="AK179" s="29"/>
      <c r="AL179" s="28" t="s">
        <v>94</v>
      </c>
      <c r="AM179" s="28" t="s">
        <v>95</v>
      </c>
      <c r="AN179" s="38"/>
    </row>
    <row r="180" ht="27" spans="1:40">
      <c r="A180" s="28">
        <v>179</v>
      </c>
      <c r="B180" s="28">
        <v>20213164015</v>
      </c>
      <c r="C180" s="28" t="s">
        <v>504</v>
      </c>
      <c r="D180" s="28" t="s">
        <v>86</v>
      </c>
      <c r="E180" s="28" t="s">
        <v>1542</v>
      </c>
      <c r="F180" s="28">
        <v>13434125929</v>
      </c>
      <c r="G180" s="28" t="s">
        <v>488</v>
      </c>
      <c r="H180" s="28" t="s">
        <v>498</v>
      </c>
      <c r="I180" s="28" t="s">
        <v>44</v>
      </c>
      <c r="J180" s="28">
        <v>0</v>
      </c>
      <c r="K180" s="28">
        <v>0</v>
      </c>
      <c r="L180" s="32">
        <v>0</v>
      </c>
      <c r="M180" s="32">
        <v>0</v>
      </c>
      <c r="N180" s="28">
        <v>0</v>
      </c>
      <c r="O180" s="28">
        <v>0</v>
      </c>
      <c r="P180" s="28">
        <v>0</v>
      </c>
      <c r="Q180" s="28">
        <v>0</v>
      </c>
      <c r="R180" s="28">
        <v>0</v>
      </c>
      <c r="S180" s="28">
        <v>0</v>
      </c>
      <c r="T180" s="28"/>
      <c r="U180" s="28"/>
      <c r="V180" s="28">
        <v>0</v>
      </c>
      <c r="W180" s="28"/>
      <c r="X180" s="32">
        <v>0</v>
      </c>
      <c r="Y180" s="32"/>
      <c r="Z180" s="32"/>
      <c r="AA180" s="32"/>
      <c r="AB180" s="28">
        <v>0</v>
      </c>
      <c r="AC180" s="28"/>
      <c r="AD180" s="32">
        <v>0</v>
      </c>
      <c r="AE180" s="32"/>
      <c r="AF180" s="32"/>
      <c r="AG180" s="32"/>
      <c r="AH180" s="36">
        <v>0</v>
      </c>
      <c r="AI180" s="37">
        <v>0</v>
      </c>
      <c r="AJ180" s="37">
        <f t="shared" si="46"/>
        <v>0</v>
      </c>
      <c r="AK180" s="29"/>
      <c r="AL180" s="28" t="s">
        <v>94</v>
      </c>
      <c r="AM180" s="28" t="s">
        <v>95</v>
      </c>
      <c r="AN180" s="38"/>
    </row>
    <row r="181" ht="27" spans="1:40">
      <c r="A181" s="28">
        <v>180</v>
      </c>
      <c r="B181" s="28">
        <v>20213141072</v>
      </c>
      <c r="C181" s="28" t="s">
        <v>496</v>
      </c>
      <c r="D181" s="28" t="s">
        <v>86</v>
      </c>
      <c r="E181" s="28" t="s">
        <v>1543</v>
      </c>
      <c r="F181" s="28">
        <v>13268661199</v>
      </c>
      <c r="G181" s="28" t="s">
        <v>227</v>
      </c>
      <c r="H181" s="28" t="s">
        <v>498</v>
      </c>
      <c r="I181" s="28" t="s">
        <v>44</v>
      </c>
      <c r="J181" s="28">
        <v>0</v>
      </c>
      <c r="K181" s="28"/>
      <c r="L181" s="32">
        <v>0</v>
      </c>
      <c r="M181" s="32"/>
      <c r="N181" s="28"/>
      <c r="O181" s="28"/>
      <c r="P181" s="28">
        <v>0</v>
      </c>
      <c r="Q181" s="28">
        <v>0</v>
      </c>
      <c r="R181" s="28">
        <v>0</v>
      </c>
      <c r="S181" s="28">
        <v>0</v>
      </c>
      <c r="T181" s="28"/>
      <c r="U181" s="28"/>
      <c r="V181" s="28">
        <v>0</v>
      </c>
      <c r="W181" s="28"/>
      <c r="X181" s="32"/>
      <c r="Y181" s="32"/>
      <c r="Z181" s="32"/>
      <c r="AA181" s="32"/>
      <c r="AB181" s="28">
        <v>0</v>
      </c>
      <c r="AC181" s="28"/>
      <c r="AD181" s="32">
        <v>0</v>
      </c>
      <c r="AE181" s="32"/>
      <c r="AF181" s="32"/>
      <c r="AG181" s="32"/>
      <c r="AH181" s="36">
        <v>0</v>
      </c>
      <c r="AI181" s="37">
        <v>0</v>
      </c>
      <c r="AJ181" s="37">
        <f t="shared" si="46"/>
        <v>0</v>
      </c>
      <c r="AK181" s="29"/>
      <c r="AL181" s="28" t="s">
        <v>94</v>
      </c>
      <c r="AM181" s="28" t="s">
        <v>95</v>
      </c>
      <c r="AN181" s="38"/>
    </row>
    <row r="182" ht="27" spans="1:40">
      <c r="A182" s="28">
        <v>181</v>
      </c>
      <c r="B182" s="28">
        <v>20213141054</v>
      </c>
      <c r="C182" s="28" t="s">
        <v>496</v>
      </c>
      <c r="D182" s="28" t="s">
        <v>108</v>
      </c>
      <c r="E182" s="28" t="s">
        <v>1544</v>
      </c>
      <c r="F182" s="28">
        <v>15819952419</v>
      </c>
      <c r="G182" s="28" t="s">
        <v>574</v>
      </c>
      <c r="H182" s="28" t="s">
        <v>498</v>
      </c>
      <c r="I182" s="28" t="s">
        <v>44</v>
      </c>
      <c r="J182" s="28">
        <v>0</v>
      </c>
      <c r="K182" s="28" t="s">
        <v>146</v>
      </c>
      <c r="L182" s="32">
        <v>0</v>
      </c>
      <c r="M182" s="32" t="s">
        <v>146</v>
      </c>
      <c r="N182" s="28">
        <v>0</v>
      </c>
      <c r="O182" s="28" t="s">
        <v>146</v>
      </c>
      <c r="P182" s="28">
        <v>0</v>
      </c>
      <c r="Q182" s="28" t="s">
        <v>146</v>
      </c>
      <c r="R182" s="28">
        <v>0</v>
      </c>
      <c r="S182" s="28" t="s">
        <v>146</v>
      </c>
      <c r="T182" s="28">
        <v>0</v>
      </c>
      <c r="U182" s="28" t="s">
        <v>146</v>
      </c>
      <c r="V182" s="28">
        <v>0</v>
      </c>
      <c r="W182" s="28">
        <v>0</v>
      </c>
      <c r="X182" s="32">
        <v>0</v>
      </c>
      <c r="Y182" s="32">
        <v>0</v>
      </c>
      <c r="Z182" s="32">
        <v>0</v>
      </c>
      <c r="AA182" s="32">
        <v>0</v>
      </c>
      <c r="AB182" s="28">
        <v>0</v>
      </c>
      <c r="AC182" s="28"/>
      <c r="AD182" s="32">
        <v>0</v>
      </c>
      <c r="AE182" s="32"/>
      <c r="AF182" s="32">
        <v>0</v>
      </c>
      <c r="AG182" s="32"/>
      <c r="AH182" s="36">
        <v>0</v>
      </c>
      <c r="AI182" s="37">
        <v>0</v>
      </c>
      <c r="AJ182" s="37">
        <f t="shared" si="46"/>
        <v>0</v>
      </c>
      <c r="AK182" s="29"/>
      <c r="AL182" s="28" t="s">
        <v>474</v>
      </c>
      <c r="AM182" s="28" t="s">
        <v>475</v>
      </c>
      <c r="AN182" s="38"/>
    </row>
    <row r="183" spans="39:39">
      <c r="AM183" s="41"/>
    </row>
  </sheetData>
  <dataValidations count="2">
    <dataValidation type="list" allowBlank="1" showInputMessage="1" showErrorMessage="1" sqref="H56 H58 H70 H1:H2 H4:H54 H63:H68 H72:H88 H90:H100 H103:H110 H112:H1048575">
      <formula1>"全日制学术博士,全日制学术硕士,全日制专业硕士,非全日制专业硕士"</formula1>
    </dataValidation>
    <dataValidation type="list" allowBlank="1" showInputMessage="1" showErrorMessage="1" sqref="I56 I58 I70 I1:I2 I4:I54 I63:I68 I72:I88 I90:I100 I103:I110 I112:I1048575">
      <formula1>"定向,非定向"</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17"/>
  <sheetViews>
    <sheetView tabSelected="1" zoomScale="77" zoomScaleNormal="77" topLeftCell="A16" workbookViewId="0">
      <selection activeCell="G44" sqref="G44"/>
    </sheetView>
  </sheetViews>
  <sheetFormatPr defaultColWidth="9" defaultRowHeight="13.5"/>
  <cols>
    <col min="1" max="1" width="9" style="1"/>
    <col min="2" max="2" width="12.2166666666667" style="1" customWidth="1"/>
    <col min="3" max="3" width="18.25" style="1" customWidth="1"/>
    <col min="4" max="4" width="14.25" style="1" customWidth="1"/>
    <col min="5" max="5" width="9" style="1"/>
    <col min="6" max="6" width="12.2166666666667" style="1" customWidth="1"/>
    <col min="7" max="7" width="9" style="1"/>
    <col min="8" max="8" width="15.3333333333333" style="1" customWidth="1"/>
    <col min="9" max="10" width="9" style="1"/>
    <col min="11" max="11" width="41.5583333333333" style="1" customWidth="1"/>
    <col min="12" max="12" width="9" style="1"/>
    <col min="13" max="13" width="36.6083333333333" style="1" customWidth="1"/>
    <col min="14" max="14" width="9.10833333333333" style="1" customWidth="1"/>
    <col min="15" max="15" width="53" style="1" customWidth="1"/>
    <col min="16" max="19" width="9" style="1"/>
    <col min="20" max="21" width="9.10833333333333" style="1" customWidth="1"/>
    <col min="22" max="22" width="9" style="1"/>
    <col min="23" max="23" width="68.0166666666667" style="1" customWidth="1"/>
    <col min="24" max="24" width="9" style="1"/>
    <col min="25" max="25" width="69.5" style="1" customWidth="1"/>
    <col min="26" max="26" width="9.10833333333333" style="1" customWidth="1"/>
    <col min="27" max="27" width="73.8583333333333" style="1" customWidth="1"/>
    <col min="28" max="28" width="9" style="1"/>
    <col min="29" max="29" width="54.25" style="1" customWidth="1"/>
    <col min="30" max="30" width="9" style="1"/>
    <col min="31" max="31" width="51.75" style="1" customWidth="1"/>
    <col min="32" max="32" width="9.10833333333333" style="4" customWidth="1"/>
    <col min="33" max="33" width="58.75" style="4" customWidth="1"/>
    <col min="34" max="35" width="9" style="1"/>
    <col min="36" max="36" width="9.10833333333333" style="1" customWidth="1"/>
    <col min="37" max="37" width="26.45" style="1" customWidth="1"/>
    <col min="38" max="16384" width="9" style="1"/>
  </cols>
  <sheetData>
    <row r="1" s="1" customFormat="1" ht="22.5" spans="1:39">
      <c r="A1" s="5"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1" customFormat="1" ht="71.25" spans="1:39">
      <c r="A2" s="7" t="s">
        <v>1</v>
      </c>
      <c r="B2" s="7" t="s">
        <v>2</v>
      </c>
      <c r="C2" s="7" t="s">
        <v>3</v>
      </c>
      <c r="D2" s="7" t="s">
        <v>4</v>
      </c>
      <c r="E2" s="7" t="s">
        <v>5</v>
      </c>
      <c r="F2" s="7" t="s">
        <v>6</v>
      </c>
      <c r="G2" s="7" t="s">
        <v>7</v>
      </c>
      <c r="H2" s="7" t="s">
        <v>8</v>
      </c>
      <c r="I2" s="7" t="s">
        <v>9</v>
      </c>
      <c r="J2" s="7" t="s">
        <v>10</v>
      </c>
      <c r="K2" s="7" t="s">
        <v>11</v>
      </c>
      <c r="L2" s="11" t="s">
        <v>12</v>
      </c>
      <c r="M2" s="11" t="s">
        <v>13</v>
      </c>
      <c r="N2" s="11" t="s">
        <v>14</v>
      </c>
      <c r="O2" s="11" t="s">
        <v>15</v>
      </c>
      <c r="P2" s="7" t="s">
        <v>16</v>
      </c>
      <c r="Q2" s="7" t="s">
        <v>17</v>
      </c>
      <c r="R2" s="11" t="s">
        <v>18</v>
      </c>
      <c r="S2" s="11" t="s">
        <v>19</v>
      </c>
      <c r="T2" s="11" t="s">
        <v>20</v>
      </c>
      <c r="U2" s="11" t="s">
        <v>21</v>
      </c>
      <c r="V2" s="7" t="s">
        <v>22</v>
      </c>
      <c r="W2" s="7" t="s">
        <v>23</v>
      </c>
      <c r="X2" s="11" t="s">
        <v>24</v>
      </c>
      <c r="Y2" s="11" t="s">
        <v>25</v>
      </c>
      <c r="Z2" s="11" t="s">
        <v>26</v>
      </c>
      <c r="AA2" s="11" t="s">
        <v>27</v>
      </c>
      <c r="AB2" s="7" t="s">
        <v>28</v>
      </c>
      <c r="AC2" s="7" t="s">
        <v>29</v>
      </c>
      <c r="AD2" s="11" t="s">
        <v>28</v>
      </c>
      <c r="AE2" s="11" t="s">
        <v>30</v>
      </c>
      <c r="AF2" s="11" t="s">
        <v>31</v>
      </c>
      <c r="AG2" s="11" t="s">
        <v>32</v>
      </c>
      <c r="AH2" s="7" t="s">
        <v>33</v>
      </c>
      <c r="AI2" s="11" t="s">
        <v>34</v>
      </c>
      <c r="AJ2" s="11" t="s">
        <v>35</v>
      </c>
      <c r="AK2" s="7" t="s">
        <v>36</v>
      </c>
      <c r="AL2" s="7" t="s">
        <v>37</v>
      </c>
      <c r="AM2" s="7" t="s">
        <v>38</v>
      </c>
    </row>
    <row r="3" s="2" customFormat="1" ht="185.25" spans="1:39">
      <c r="A3" s="8">
        <v>1</v>
      </c>
      <c r="B3" s="8">
        <v>20211145008</v>
      </c>
      <c r="C3" s="8" t="s">
        <v>39</v>
      </c>
      <c r="D3" s="8" t="s">
        <v>1545</v>
      </c>
      <c r="E3" s="8" t="s">
        <v>1546</v>
      </c>
      <c r="F3" s="8">
        <v>13610201070</v>
      </c>
      <c r="G3" s="8" t="s">
        <v>227</v>
      </c>
      <c r="H3" s="8" t="s">
        <v>1547</v>
      </c>
      <c r="I3" s="8" t="s">
        <v>44</v>
      </c>
      <c r="J3" s="8">
        <v>3.2</v>
      </c>
      <c r="K3" s="8" t="s">
        <v>1548</v>
      </c>
      <c r="L3" s="8">
        <v>3.2</v>
      </c>
      <c r="M3" s="8" t="s">
        <v>1548</v>
      </c>
      <c r="N3" s="12">
        <v>3.2</v>
      </c>
      <c r="O3" s="12" t="s">
        <v>1548</v>
      </c>
      <c r="P3" s="8">
        <v>0</v>
      </c>
      <c r="Q3" s="8">
        <v>0</v>
      </c>
      <c r="R3" s="8">
        <v>0</v>
      </c>
      <c r="S3" s="8">
        <v>0</v>
      </c>
      <c r="T3" s="12">
        <v>0</v>
      </c>
      <c r="U3" s="12">
        <v>0</v>
      </c>
      <c r="V3" s="8">
        <v>70</v>
      </c>
      <c r="W3" s="8" t="s">
        <v>1549</v>
      </c>
      <c r="X3" s="8">
        <v>70</v>
      </c>
      <c r="Y3" s="8" t="s">
        <v>1549</v>
      </c>
      <c r="Z3" s="12">
        <v>70</v>
      </c>
      <c r="AA3" s="12" t="s">
        <v>1549</v>
      </c>
      <c r="AB3" s="8">
        <v>2</v>
      </c>
      <c r="AC3" s="8" t="s">
        <v>1550</v>
      </c>
      <c r="AD3" s="8">
        <v>2</v>
      </c>
      <c r="AE3" s="8" t="s">
        <v>1550</v>
      </c>
      <c r="AF3" s="12">
        <v>2</v>
      </c>
      <c r="AG3" s="12" t="s">
        <v>1550</v>
      </c>
      <c r="AH3" s="8">
        <v>75.2</v>
      </c>
      <c r="AI3" s="8">
        <v>75.2</v>
      </c>
      <c r="AJ3" s="12">
        <v>75.2</v>
      </c>
      <c r="AK3" s="20"/>
      <c r="AL3" s="19" t="s">
        <v>1551</v>
      </c>
      <c r="AM3" s="19" t="s">
        <v>1552</v>
      </c>
    </row>
    <row r="4" s="2" customFormat="1" ht="185.25" spans="1:39">
      <c r="A4" s="8">
        <v>2</v>
      </c>
      <c r="B4" s="8">
        <v>20211145006</v>
      </c>
      <c r="C4" s="8" t="s">
        <v>39</v>
      </c>
      <c r="D4" s="8" t="s">
        <v>1545</v>
      </c>
      <c r="E4" s="8" t="s">
        <v>1553</v>
      </c>
      <c r="F4" s="8">
        <v>15708665328</v>
      </c>
      <c r="G4" s="8" t="s">
        <v>119</v>
      </c>
      <c r="H4" s="8" t="s">
        <v>1547</v>
      </c>
      <c r="I4" s="8" t="s">
        <v>44</v>
      </c>
      <c r="J4" s="8">
        <v>0</v>
      </c>
      <c r="K4" s="8" t="s">
        <v>146</v>
      </c>
      <c r="L4" s="8">
        <v>0</v>
      </c>
      <c r="M4" s="8"/>
      <c r="N4" s="12">
        <v>0</v>
      </c>
      <c r="O4" s="12" t="s">
        <v>146</v>
      </c>
      <c r="P4" s="8">
        <v>0</v>
      </c>
      <c r="Q4" s="8">
        <v>0</v>
      </c>
      <c r="R4" s="8">
        <v>0</v>
      </c>
      <c r="S4" s="8">
        <v>0</v>
      </c>
      <c r="T4" s="12">
        <v>0</v>
      </c>
      <c r="U4" s="12">
        <v>0</v>
      </c>
      <c r="V4" s="15">
        <v>70</v>
      </c>
      <c r="W4" s="8" t="s">
        <v>1554</v>
      </c>
      <c r="X4" s="15">
        <v>70</v>
      </c>
      <c r="Y4" s="8" t="s">
        <v>1554</v>
      </c>
      <c r="Z4" s="12">
        <v>70</v>
      </c>
      <c r="AA4" s="12" t="s">
        <v>1554</v>
      </c>
      <c r="AB4" s="8">
        <v>0</v>
      </c>
      <c r="AC4" s="8">
        <v>0</v>
      </c>
      <c r="AD4" s="8">
        <v>0</v>
      </c>
      <c r="AE4" s="8">
        <v>0</v>
      </c>
      <c r="AF4" s="12">
        <v>0</v>
      </c>
      <c r="AG4" s="12">
        <v>0</v>
      </c>
      <c r="AH4" s="8">
        <v>70</v>
      </c>
      <c r="AI4" s="8">
        <v>70</v>
      </c>
      <c r="AJ4" s="12">
        <v>70</v>
      </c>
      <c r="AK4" s="20"/>
      <c r="AL4" s="19" t="s">
        <v>1551</v>
      </c>
      <c r="AM4" s="19" t="s">
        <v>1552</v>
      </c>
    </row>
    <row r="5" s="2" customFormat="1" ht="114" spans="1:39">
      <c r="A5" s="8">
        <v>3</v>
      </c>
      <c r="B5" s="8">
        <v>20211145001</v>
      </c>
      <c r="C5" s="8" t="s">
        <v>39</v>
      </c>
      <c r="D5" s="8" t="s">
        <v>1545</v>
      </c>
      <c r="E5" s="8" t="s">
        <v>1555</v>
      </c>
      <c r="F5" s="8">
        <v>19865040649</v>
      </c>
      <c r="G5" s="8" t="s">
        <v>377</v>
      </c>
      <c r="H5" s="8" t="s">
        <v>1547</v>
      </c>
      <c r="I5" s="8" t="s">
        <v>44</v>
      </c>
      <c r="J5" s="8">
        <v>0.6</v>
      </c>
      <c r="K5" s="8" t="s">
        <v>1556</v>
      </c>
      <c r="L5" s="8">
        <v>0.6</v>
      </c>
      <c r="M5" s="8" t="s">
        <v>1556</v>
      </c>
      <c r="N5" s="12">
        <v>0.6</v>
      </c>
      <c r="O5" s="12" t="s">
        <v>1557</v>
      </c>
      <c r="P5" s="8">
        <v>0</v>
      </c>
      <c r="Q5" s="8">
        <v>0</v>
      </c>
      <c r="R5" s="8">
        <v>0</v>
      </c>
      <c r="S5" s="8">
        <v>0</v>
      </c>
      <c r="T5" s="12">
        <v>0</v>
      </c>
      <c r="U5" s="12">
        <v>0</v>
      </c>
      <c r="V5" s="8">
        <v>43.2</v>
      </c>
      <c r="W5" s="8" t="s">
        <v>1558</v>
      </c>
      <c r="X5" s="8">
        <v>43.2</v>
      </c>
      <c r="Y5" s="8" t="s">
        <v>1558</v>
      </c>
      <c r="Z5" s="12">
        <v>43.2</v>
      </c>
      <c r="AA5" s="12" t="s">
        <v>1558</v>
      </c>
      <c r="AB5" s="8">
        <v>1.4</v>
      </c>
      <c r="AC5" s="8" t="s">
        <v>1559</v>
      </c>
      <c r="AD5" s="8">
        <v>1.2</v>
      </c>
      <c r="AE5" s="8" t="s">
        <v>1560</v>
      </c>
      <c r="AF5" s="18">
        <v>1.1</v>
      </c>
      <c r="AG5" s="12" t="s">
        <v>1561</v>
      </c>
      <c r="AH5" s="20">
        <v>45.2</v>
      </c>
      <c r="AI5" s="20">
        <v>44.9</v>
      </c>
      <c r="AJ5" s="21">
        <v>44.9</v>
      </c>
      <c r="AK5" s="18" t="s">
        <v>1562</v>
      </c>
      <c r="AL5" s="19" t="s">
        <v>1551</v>
      </c>
      <c r="AM5" s="19" t="s">
        <v>1552</v>
      </c>
    </row>
    <row r="6" s="2" customFormat="1" ht="99.75" spans="1:39">
      <c r="A6" s="8">
        <v>4</v>
      </c>
      <c r="B6" s="8">
        <v>20211047003</v>
      </c>
      <c r="C6" s="8" t="s">
        <v>85</v>
      </c>
      <c r="D6" s="8" t="s">
        <v>1545</v>
      </c>
      <c r="E6" s="8" t="s">
        <v>1563</v>
      </c>
      <c r="F6" s="8">
        <v>13545278396</v>
      </c>
      <c r="G6" s="8" t="s">
        <v>377</v>
      </c>
      <c r="H6" s="8" t="s">
        <v>1547</v>
      </c>
      <c r="I6" s="8" t="s">
        <v>44</v>
      </c>
      <c r="J6" s="8">
        <v>0.4</v>
      </c>
      <c r="K6" s="8" t="s">
        <v>1564</v>
      </c>
      <c r="L6" s="8">
        <v>0.4</v>
      </c>
      <c r="M6" s="8" t="s">
        <v>1564</v>
      </c>
      <c r="N6" s="12">
        <v>0.4</v>
      </c>
      <c r="O6" s="12" t="s">
        <v>1564</v>
      </c>
      <c r="P6" s="8">
        <v>0</v>
      </c>
      <c r="Q6" s="8">
        <v>0</v>
      </c>
      <c r="R6" s="8">
        <v>0</v>
      </c>
      <c r="S6" s="16">
        <v>0</v>
      </c>
      <c r="T6" s="12">
        <v>0</v>
      </c>
      <c r="U6" s="12">
        <v>0</v>
      </c>
      <c r="V6" s="8">
        <v>34.2</v>
      </c>
      <c r="W6" s="8" t="s">
        <v>1565</v>
      </c>
      <c r="X6" s="8">
        <v>34.2</v>
      </c>
      <c r="Y6" s="8" t="s">
        <v>1565</v>
      </c>
      <c r="Z6" s="12">
        <v>34.2</v>
      </c>
      <c r="AA6" s="12" t="s">
        <v>1565</v>
      </c>
      <c r="AB6" s="8">
        <v>0.6</v>
      </c>
      <c r="AC6" s="8" t="s">
        <v>1566</v>
      </c>
      <c r="AD6" s="8">
        <v>0.6</v>
      </c>
      <c r="AE6" s="8" t="s">
        <v>1566</v>
      </c>
      <c r="AF6" s="12">
        <v>0.6</v>
      </c>
      <c r="AG6" s="12" t="s">
        <v>1566</v>
      </c>
      <c r="AH6" s="8">
        <v>35.2</v>
      </c>
      <c r="AI6" s="8">
        <v>35.2</v>
      </c>
      <c r="AJ6" s="12">
        <v>35.2</v>
      </c>
      <c r="AK6" s="20"/>
      <c r="AL6" s="19" t="s">
        <v>1551</v>
      </c>
      <c r="AM6" s="19" t="s">
        <v>1552</v>
      </c>
    </row>
    <row r="7" s="2" customFormat="1" ht="71.25" spans="1:39">
      <c r="A7" s="8">
        <v>5</v>
      </c>
      <c r="B7" s="8">
        <v>20211145005</v>
      </c>
      <c r="C7" s="8" t="s">
        <v>39</v>
      </c>
      <c r="D7" s="8" t="s">
        <v>1545</v>
      </c>
      <c r="E7" s="8" t="s">
        <v>1567</v>
      </c>
      <c r="F7" s="8">
        <v>13713178892</v>
      </c>
      <c r="G7" s="8" t="s">
        <v>110</v>
      </c>
      <c r="H7" s="8" t="s">
        <v>1547</v>
      </c>
      <c r="I7" s="8" t="s">
        <v>44</v>
      </c>
      <c r="J7" s="8">
        <v>0</v>
      </c>
      <c r="K7" s="8" t="s">
        <v>146</v>
      </c>
      <c r="L7" s="8">
        <v>0</v>
      </c>
      <c r="M7" s="8" t="s">
        <v>146</v>
      </c>
      <c r="N7" s="12">
        <v>0</v>
      </c>
      <c r="O7" s="12" t="s">
        <v>146</v>
      </c>
      <c r="P7" s="8">
        <v>0</v>
      </c>
      <c r="Q7" s="8">
        <v>0</v>
      </c>
      <c r="R7" s="8">
        <v>0</v>
      </c>
      <c r="S7" s="16">
        <v>0</v>
      </c>
      <c r="T7" s="12">
        <v>0</v>
      </c>
      <c r="U7" s="12">
        <v>0</v>
      </c>
      <c r="V7" s="8">
        <v>30</v>
      </c>
      <c r="W7" s="8" t="s">
        <v>1568</v>
      </c>
      <c r="X7" s="8">
        <v>31.6</v>
      </c>
      <c r="Y7" s="8" t="s">
        <v>1569</v>
      </c>
      <c r="Z7" s="12">
        <v>31.6</v>
      </c>
      <c r="AA7" s="12" t="s">
        <v>1569</v>
      </c>
      <c r="AB7" s="8">
        <v>0.8</v>
      </c>
      <c r="AC7" s="19" t="s">
        <v>1570</v>
      </c>
      <c r="AD7" s="20">
        <v>0</v>
      </c>
      <c r="AE7" s="20">
        <v>0</v>
      </c>
      <c r="AF7" s="21">
        <v>0</v>
      </c>
      <c r="AG7" s="21">
        <v>0</v>
      </c>
      <c r="AH7" s="20">
        <v>30.8</v>
      </c>
      <c r="AI7" s="20">
        <v>31.6</v>
      </c>
      <c r="AJ7" s="21">
        <v>31.6</v>
      </c>
      <c r="AK7" s="12" t="s">
        <v>1571</v>
      </c>
      <c r="AL7" s="19" t="s">
        <v>1551</v>
      </c>
      <c r="AM7" s="19" t="s">
        <v>1552</v>
      </c>
    </row>
    <row r="8" s="2" customFormat="1" ht="54" spans="1:39">
      <c r="A8" s="8">
        <v>6</v>
      </c>
      <c r="B8" s="8">
        <v>20211145009</v>
      </c>
      <c r="C8" s="8" t="s">
        <v>39</v>
      </c>
      <c r="D8" s="8" t="s">
        <v>1545</v>
      </c>
      <c r="E8" s="8" t="s">
        <v>1572</v>
      </c>
      <c r="F8" s="8">
        <v>17818520990</v>
      </c>
      <c r="G8" s="8" t="s">
        <v>119</v>
      </c>
      <c r="H8" s="8" t="s">
        <v>1547</v>
      </c>
      <c r="I8" s="8" t="s">
        <v>44</v>
      </c>
      <c r="J8" s="8">
        <v>0.2</v>
      </c>
      <c r="K8" s="8" t="s">
        <v>1573</v>
      </c>
      <c r="L8" s="8">
        <v>0.2</v>
      </c>
      <c r="M8" s="8" t="s">
        <v>1573</v>
      </c>
      <c r="N8" s="12">
        <v>0.2</v>
      </c>
      <c r="O8" s="12" t="s">
        <v>1573</v>
      </c>
      <c r="P8" s="8">
        <v>0</v>
      </c>
      <c r="Q8" s="8">
        <v>0</v>
      </c>
      <c r="R8" s="8">
        <v>0</v>
      </c>
      <c r="S8" s="16">
        <v>0</v>
      </c>
      <c r="T8" s="12">
        <v>0</v>
      </c>
      <c r="U8" s="12">
        <v>0</v>
      </c>
      <c r="V8" s="8">
        <v>30</v>
      </c>
      <c r="W8" s="10" t="s">
        <v>1574</v>
      </c>
      <c r="X8" s="8">
        <v>30</v>
      </c>
      <c r="Y8" s="10" t="s">
        <v>1574</v>
      </c>
      <c r="Z8" s="12">
        <v>30</v>
      </c>
      <c r="AA8" s="12" t="s">
        <v>1574</v>
      </c>
      <c r="AB8" s="20">
        <v>0</v>
      </c>
      <c r="AC8" s="20">
        <v>0</v>
      </c>
      <c r="AD8" s="20">
        <v>0</v>
      </c>
      <c r="AE8" s="20">
        <v>0</v>
      </c>
      <c r="AF8" s="21">
        <v>0</v>
      </c>
      <c r="AG8" s="21">
        <v>0</v>
      </c>
      <c r="AH8" s="20">
        <v>30.2</v>
      </c>
      <c r="AI8" s="20">
        <v>30.2</v>
      </c>
      <c r="AJ8" s="21">
        <v>30.2</v>
      </c>
      <c r="AK8" s="20"/>
      <c r="AL8" s="19" t="s">
        <v>1551</v>
      </c>
      <c r="AM8" s="19" t="s">
        <v>1552</v>
      </c>
    </row>
    <row r="9" s="3" customFormat="1" ht="99.75" spans="1:39">
      <c r="A9" s="8">
        <v>7</v>
      </c>
      <c r="B9" s="8">
        <v>20211145004</v>
      </c>
      <c r="C9" s="8" t="s">
        <v>39</v>
      </c>
      <c r="D9" s="8" t="s">
        <v>1545</v>
      </c>
      <c r="E9" s="8" t="s">
        <v>1575</v>
      </c>
      <c r="F9" s="8">
        <v>18302487939</v>
      </c>
      <c r="G9" s="8" t="s">
        <v>327</v>
      </c>
      <c r="H9" s="8" t="s">
        <v>1547</v>
      </c>
      <c r="I9" s="8" t="s">
        <v>44</v>
      </c>
      <c r="J9" s="8">
        <v>0.2</v>
      </c>
      <c r="K9" s="8" t="s">
        <v>1576</v>
      </c>
      <c r="L9" s="8">
        <v>0.2</v>
      </c>
      <c r="M9" s="8" t="s">
        <v>1576</v>
      </c>
      <c r="N9" s="12">
        <v>0.2</v>
      </c>
      <c r="O9" s="12" t="s">
        <v>1576</v>
      </c>
      <c r="P9" s="8">
        <v>0</v>
      </c>
      <c r="Q9" s="8">
        <v>0</v>
      </c>
      <c r="R9" s="8">
        <v>0</v>
      </c>
      <c r="S9" s="16">
        <v>0</v>
      </c>
      <c r="T9" s="12">
        <v>0</v>
      </c>
      <c r="U9" s="12">
        <v>0</v>
      </c>
      <c r="V9" s="8">
        <v>24.4</v>
      </c>
      <c r="W9" s="8" t="s">
        <v>1577</v>
      </c>
      <c r="X9" s="8">
        <v>24.4</v>
      </c>
      <c r="Y9" s="8" t="s">
        <v>1578</v>
      </c>
      <c r="Z9" s="12">
        <v>24.2</v>
      </c>
      <c r="AA9" s="12" t="s">
        <v>1579</v>
      </c>
      <c r="AB9" s="20">
        <v>0</v>
      </c>
      <c r="AC9" s="20">
        <v>0</v>
      </c>
      <c r="AD9" s="20">
        <v>0</v>
      </c>
      <c r="AE9" s="20">
        <v>0</v>
      </c>
      <c r="AF9" s="21">
        <v>0</v>
      </c>
      <c r="AG9" s="21">
        <v>0</v>
      </c>
      <c r="AH9" s="22">
        <v>24.6</v>
      </c>
      <c r="AI9" s="22">
        <v>24.4</v>
      </c>
      <c r="AJ9" s="18">
        <v>24.4</v>
      </c>
      <c r="AK9" s="12" t="s">
        <v>1580</v>
      </c>
      <c r="AL9" s="19" t="s">
        <v>1551</v>
      </c>
      <c r="AM9" s="19" t="s">
        <v>1552</v>
      </c>
    </row>
    <row r="10" s="3" customFormat="1" ht="99.75" spans="1:39">
      <c r="A10" s="8">
        <v>8</v>
      </c>
      <c r="B10" s="9">
        <v>20211145007</v>
      </c>
      <c r="C10" s="9" t="s">
        <v>1581</v>
      </c>
      <c r="D10" s="8" t="s">
        <v>1545</v>
      </c>
      <c r="E10" s="9" t="s">
        <v>1582</v>
      </c>
      <c r="F10" s="9">
        <v>18826271692</v>
      </c>
      <c r="G10" s="9" t="s">
        <v>54</v>
      </c>
      <c r="H10" s="9" t="s">
        <v>1547</v>
      </c>
      <c r="I10" s="9" t="s">
        <v>44</v>
      </c>
      <c r="J10" s="8">
        <v>0.25</v>
      </c>
      <c r="K10" s="9" t="s">
        <v>1583</v>
      </c>
      <c r="L10" s="8">
        <v>0.25</v>
      </c>
      <c r="M10" s="9" t="s">
        <v>1583</v>
      </c>
      <c r="N10" s="12">
        <v>0.25</v>
      </c>
      <c r="O10" s="13" t="s">
        <v>1583</v>
      </c>
      <c r="P10" s="8">
        <v>0</v>
      </c>
      <c r="Q10" s="8">
        <v>0</v>
      </c>
      <c r="R10" s="8">
        <v>0</v>
      </c>
      <c r="S10" s="16">
        <v>0</v>
      </c>
      <c r="T10" s="12">
        <v>0</v>
      </c>
      <c r="U10" s="12">
        <v>0</v>
      </c>
      <c r="V10" s="9">
        <v>10</v>
      </c>
      <c r="W10" s="9" t="s">
        <v>1584</v>
      </c>
      <c r="X10" s="9">
        <v>10</v>
      </c>
      <c r="Y10" s="9" t="s">
        <v>1585</v>
      </c>
      <c r="Z10" s="13">
        <v>9.8</v>
      </c>
      <c r="AA10" s="13" t="s">
        <v>1585</v>
      </c>
      <c r="AB10" s="9">
        <v>0.2</v>
      </c>
      <c r="AC10" s="9" t="s">
        <v>1586</v>
      </c>
      <c r="AD10" s="9">
        <v>0.2</v>
      </c>
      <c r="AE10" s="9" t="s">
        <v>1586</v>
      </c>
      <c r="AF10" s="13">
        <v>0.2</v>
      </c>
      <c r="AG10" s="13" t="s">
        <v>1586</v>
      </c>
      <c r="AH10" s="22">
        <v>10.45</v>
      </c>
      <c r="AI10" s="22">
        <v>10.25</v>
      </c>
      <c r="AJ10" s="18">
        <v>10.25</v>
      </c>
      <c r="AK10" s="23" t="s">
        <v>1587</v>
      </c>
      <c r="AL10" s="19" t="s">
        <v>1551</v>
      </c>
      <c r="AM10" s="19" t="s">
        <v>1552</v>
      </c>
    </row>
    <row r="11" s="2" customFormat="1" ht="54" spans="1:39">
      <c r="A11" s="8">
        <v>9</v>
      </c>
      <c r="B11" s="8">
        <v>20211145003</v>
      </c>
      <c r="C11" s="8" t="s">
        <v>39</v>
      </c>
      <c r="D11" s="8" t="s">
        <v>1545</v>
      </c>
      <c r="E11" s="8" t="s">
        <v>1588</v>
      </c>
      <c r="F11" s="8">
        <v>18617399598</v>
      </c>
      <c r="G11" s="8" t="s">
        <v>419</v>
      </c>
      <c r="H11" s="8" t="s">
        <v>1547</v>
      </c>
      <c r="I11" s="8" t="s">
        <v>44</v>
      </c>
      <c r="J11" s="8">
        <v>0</v>
      </c>
      <c r="K11" s="8" t="s">
        <v>146</v>
      </c>
      <c r="L11" s="8">
        <v>0</v>
      </c>
      <c r="M11" s="8" t="s">
        <v>146</v>
      </c>
      <c r="N11" s="12">
        <v>0</v>
      </c>
      <c r="O11" s="12" t="s">
        <v>146</v>
      </c>
      <c r="P11" s="8">
        <v>0</v>
      </c>
      <c r="Q11" s="8">
        <v>0</v>
      </c>
      <c r="R11" s="8">
        <v>0</v>
      </c>
      <c r="S11" s="16">
        <v>0</v>
      </c>
      <c r="T11" s="12">
        <v>0</v>
      </c>
      <c r="U11" s="12">
        <v>0</v>
      </c>
      <c r="V11" s="8">
        <v>7</v>
      </c>
      <c r="W11" s="8" t="s">
        <v>1589</v>
      </c>
      <c r="X11" s="8">
        <v>7</v>
      </c>
      <c r="Y11" s="8" t="s">
        <v>1589</v>
      </c>
      <c r="Z11" s="12">
        <v>7</v>
      </c>
      <c r="AA11" s="12" t="s">
        <v>1589</v>
      </c>
      <c r="AB11" s="20">
        <v>0</v>
      </c>
      <c r="AC11" s="20">
        <v>0</v>
      </c>
      <c r="AD11" s="20">
        <v>0</v>
      </c>
      <c r="AE11" s="20">
        <v>0</v>
      </c>
      <c r="AF11" s="21">
        <v>0</v>
      </c>
      <c r="AG11" s="21">
        <v>0</v>
      </c>
      <c r="AH11" s="20">
        <v>7</v>
      </c>
      <c r="AI11" s="20">
        <v>7</v>
      </c>
      <c r="AJ11" s="21">
        <v>7</v>
      </c>
      <c r="AK11" s="20"/>
      <c r="AL11" s="19" t="s">
        <v>1551</v>
      </c>
      <c r="AM11" s="19" t="s">
        <v>1552</v>
      </c>
    </row>
    <row r="12" s="3" customFormat="1" ht="114" spans="1:39">
      <c r="A12" s="8">
        <v>10</v>
      </c>
      <c r="B12" s="8">
        <v>20211047002</v>
      </c>
      <c r="C12" s="8" t="s">
        <v>85</v>
      </c>
      <c r="D12" s="8" t="s">
        <v>1545</v>
      </c>
      <c r="E12" s="8" t="s">
        <v>1590</v>
      </c>
      <c r="F12" s="8">
        <v>18437958363</v>
      </c>
      <c r="G12" s="8" t="s">
        <v>88</v>
      </c>
      <c r="H12" s="8" t="s">
        <v>1547</v>
      </c>
      <c r="I12" s="8" t="s">
        <v>44</v>
      </c>
      <c r="J12" s="8">
        <v>2</v>
      </c>
      <c r="K12" s="8" t="s">
        <v>1591</v>
      </c>
      <c r="L12" s="8">
        <v>2</v>
      </c>
      <c r="M12" s="8" t="s">
        <v>1591</v>
      </c>
      <c r="N12" s="12">
        <v>2</v>
      </c>
      <c r="O12" s="12" t="s">
        <v>1591</v>
      </c>
      <c r="P12" s="8">
        <v>0</v>
      </c>
      <c r="Q12" s="8">
        <v>0</v>
      </c>
      <c r="R12" s="8">
        <v>0</v>
      </c>
      <c r="S12" s="16">
        <v>0</v>
      </c>
      <c r="T12" s="12">
        <v>0</v>
      </c>
      <c r="U12" s="12">
        <v>0</v>
      </c>
      <c r="V12" s="8">
        <v>0.6</v>
      </c>
      <c r="W12" s="8" t="s">
        <v>1592</v>
      </c>
      <c r="X12" s="8">
        <v>0.6</v>
      </c>
      <c r="Y12" s="8" t="s">
        <v>1592</v>
      </c>
      <c r="Z12" s="12">
        <v>0.6</v>
      </c>
      <c r="AA12" s="12" t="s">
        <v>1592</v>
      </c>
      <c r="AB12" s="8">
        <v>2.6</v>
      </c>
      <c r="AC12" s="8" t="s">
        <v>1593</v>
      </c>
      <c r="AD12" s="8">
        <v>2.6</v>
      </c>
      <c r="AE12" s="8" t="s">
        <v>1593</v>
      </c>
      <c r="AF12" s="12">
        <v>2.6</v>
      </c>
      <c r="AG12" s="12" t="s">
        <v>1593</v>
      </c>
      <c r="AH12" s="22">
        <v>5.2</v>
      </c>
      <c r="AI12" s="22">
        <v>5.2</v>
      </c>
      <c r="AJ12" s="18">
        <v>5.2</v>
      </c>
      <c r="AK12" s="22"/>
      <c r="AL12" s="19" t="s">
        <v>1551</v>
      </c>
      <c r="AM12" s="19" t="s">
        <v>1552</v>
      </c>
    </row>
    <row r="13" s="2" customFormat="1" ht="71.25" spans="1:39">
      <c r="A13" s="8">
        <v>11</v>
      </c>
      <c r="B13" s="8">
        <v>20211047001</v>
      </c>
      <c r="C13" s="8" t="s">
        <v>85</v>
      </c>
      <c r="D13" s="8" t="s">
        <v>1545</v>
      </c>
      <c r="E13" s="8" t="s">
        <v>1594</v>
      </c>
      <c r="F13" s="8">
        <v>18819259799</v>
      </c>
      <c r="G13" s="8" t="s">
        <v>441</v>
      </c>
      <c r="H13" s="8" t="s">
        <v>1547</v>
      </c>
      <c r="I13" s="8" t="s">
        <v>44</v>
      </c>
      <c r="J13" s="8">
        <v>2</v>
      </c>
      <c r="K13" s="8" t="s">
        <v>1595</v>
      </c>
      <c r="L13" s="8">
        <v>2</v>
      </c>
      <c r="M13" s="8" t="s">
        <v>1595</v>
      </c>
      <c r="N13" s="12">
        <v>3</v>
      </c>
      <c r="O13" s="12" t="s">
        <v>1596</v>
      </c>
      <c r="P13" s="8">
        <v>0</v>
      </c>
      <c r="Q13" s="8">
        <v>0</v>
      </c>
      <c r="R13" s="8">
        <v>0</v>
      </c>
      <c r="S13" s="16">
        <v>0</v>
      </c>
      <c r="T13" s="12">
        <v>0</v>
      </c>
      <c r="U13" s="12">
        <v>0</v>
      </c>
      <c r="V13" s="8">
        <v>0</v>
      </c>
      <c r="W13" s="8" t="s">
        <v>146</v>
      </c>
      <c r="X13" s="8">
        <v>0</v>
      </c>
      <c r="Y13" s="8" t="s">
        <v>146</v>
      </c>
      <c r="Z13" s="12">
        <v>0</v>
      </c>
      <c r="AA13" s="12" t="s">
        <v>146</v>
      </c>
      <c r="AB13" s="8">
        <v>0.8</v>
      </c>
      <c r="AC13" s="8" t="s">
        <v>1597</v>
      </c>
      <c r="AD13" s="8">
        <v>1</v>
      </c>
      <c r="AE13" s="8" t="s">
        <v>1598</v>
      </c>
      <c r="AF13" s="20"/>
      <c r="AG13" s="20"/>
      <c r="AH13" s="20">
        <v>2.8</v>
      </c>
      <c r="AI13" s="20">
        <v>3</v>
      </c>
      <c r="AJ13" s="21">
        <v>4</v>
      </c>
      <c r="AK13" s="21" t="s">
        <v>1599</v>
      </c>
      <c r="AL13" s="19" t="s">
        <v>1551</v>
      </c>
      <c r="AM13" s="19" t="s">
        <v>1552</v>
      </c>
    </row>
    <row r="14" s="2" customFormat="1" ht="128.25" spans="1:39">
      <c r="A14" s="8">
        <v>12</v>
      </c>
      <c r="B14" s="8">
        <v>20211145013</v>
      </c>
      <c r="C14" s="10" t="s">
        <v>39</v>
      </c>
      <c r="D14" s="8" t="s">
        <v>1545</v>
      </c>
      <c r="E14" s="10" t="s">
        <v>1600</v>
      </c>
      <c r="F14" s="8">
        <v>18907779990</v>
      </c>
      <c r="G14" s="10" t="s">
        <v>110</v>
      </c>
      <c r="H14" s="8" t="s">
        <v>1547</v>
      </c>
      <c r="I14" s="8" t="s">
        <v>44</v>
      </c>
      <c r="J14" s="10">
        <v>0.8</v>
      </c>
      <c r="K14" s="10" t="s">
        <v>1601</v>
      </c>
      <c r="L14" s="10">
        <v>0.8</v>
      </c>
      <c r="M14" s="10" t="s">
        <v>1601</v>
      </c>
      <c r="N14" s="14">
        <v>0.8</v>
      </c>
      <c r="O14" s="14" t="s">
        <v>1601</v>
      </c>
      <c r="P14" s="10">
        <v>0</v>
      </c>
      <c r="Q14" s="10">
        <v>0</v>
      </c>
      <c r="R14" s="8">
        <v>0</v>
      </c>
      <c r="S14" s="17">
        <v>0</v>
      </c>
      <c r="T14" s="12">
        <v>0</v>
      </c>
      <c r="U14" s="12">
        <v>0</v>
      </c>
      <c r="V14" s="10">
        <v>0.8</v>
      </c>
      <c r="W14" s="10" t="s">
        <v>1602</v>
      </c>
      <c r="X14" s="10">
        <v>0.8</v>
      </c>
      <c r="Y14" s="10" t="s">
        <v>1602</v>
      </c>
      <c r="Z14" s="14">
        <v>0.8</v>
      </c>
      <c r="AA14" s="14" t="s">
        <v>1603</v>
      </c>
      <c r="AB14" s="10">
        <v>0.6</v>
      </c>
      <c r="AC14" s="10" t="s">
        <v>1604</v>
      </c>
      <c r="AD14" s="10">
        <v>0.6</v>
      </c>
      <c r="AE14" s="10" t="s">
        <v>1604</v>
      </c>
      <c r="AF14" s="14">
        <v>0.6</v>
      </c>
      <c r="AG14" s="14" t="s">
        <v>1604</v>
      </c>
      <c r="AH14" s="20">
        <v>2.2</v>
      </c>
      <c r="AI14" s="20">
        <v>2.2</v>
      </c>
      <c r="AJ14" s="21">
        <v>2.2</v>
      </c>
      <c r="AK14" s="20"/>
      <c r="AL14" s="19" t="s">
        <v>1551</v>
      </c>
      <c r="AM14" s="19" t="s">
        <v>1552</v>
      </c>
    </row>
    <row r="15" s="2" customFormat="1" ht="57" spans="1:39">
      <c r="A15" s="8">
        <v>13</v>
      </c>
      <c r="B15" s="8">
        <v>20211145010</v>
      </c>
      <c r="C15" s="8" t="s">
        <v>39</v>
      </c>
      <c r="D15" s="8" t="s">
        <v>1545</v>
      </c>
      <c r="E15" s="8" t="s">
        <v>1605</v>
      </c>
      <c r="F15" s="8">
        <v>19878007119</v>
      </c>
      <c r="G15" s="8" t="s">
        <v>445</v>
      </c>
      <c r="H15" s="8" t="s">
        <v>1547</v>
      </c>
      <c r="I15" s="8" t="s">
        <v>44</v>
      </c>
      <c r="J15" s="8">
        <v>0.65</v>
      </c>
      <c r="K15" s="8" t="s">
        <v>1606</v>
      </c>
      <c r="L15" s="8">
        <v>0.65</v>
      </c>
      <c r="M15" s="8" t="s">
        <v>1606</v>
      </c>
      <c r="N15" s="12">
        <v>0.65</v>
      </c>
      <c r="O15" s="12" t="s">
        <v>1606</v>
      </c>
      <c r="P15" s="10">
        <v>0</v>
      </c>
      <c r="Q15" s="10">
        <v>0</v>
      </c>
      <c r="R15" s="8">
        <v>0</v>
      </c>
      <c r="S15" s="17">
        <v>0</v>
      </c>
      <c r="T15" s="12">
        <v>0</v>
      </c>
      <c r="U15" s="12">
        <v>0</v>
      </c>
      <c r="V15" s="8">
        <v>0.6</v>
      </c>
      <c r="W15" s="8" t="s">
        <v>1607</v>
      </c>
      <c r="X15" s="8">
        <v>0.6</v>
      </c>
      <c r="Y15" s="8" t="s">
        <v>1607</v>
      </c>
      <c r="Z15" s="12">
        <v>0.6</v>
      </c>
      <c r="AA15" s="12" t="s">
        <v>1607</v>
      </c>
      <c r="AB15" s="8">
        <v>0.2</v>
      </c>
      <c r="AC15" s="8" t="s">
        <v>1608</v>
      </c>
      <c r="AD15" s="8">
        <v>0.2</v>
      </c>
      <c r="AE15" s="8" t="s">
        <v>1608</v>
      </c>
      <c r="AF15" s="12">
        <v>0.2</v>
      </c>
      <c r="AG15" s="12" t="s">
        <v>1608</v>
      </c>
      <c r="AH15" s="8">
        <v>1.45</v>
      </c>
      <c r="AI15" s="8">
        <v>1.45</v>
      </c>
      <c r="AJ15" s="12">
        <v>1.45</v>
      </c>
      <c r="AK15" s="20"/>
      <c r="AL15" s="19" t="s">
        <v>1551</v>
      </c>
      <c r="AM15" s="19" t="s">
        <v>1552</v>
      </c>
    </row>
    <row r="16" s="3" customFormat="1" ht="54" spans="1:39">
      <c r="A16" s="8">
        <v>14</v>
      </c>
      <c r="B16" s="8">
        <v>20211145012</v>
      </c>
      <c r="C16" s="8" t="s">
        <v>39</v>
      </c>
      <c r="D16" s="8" t="s">
        <v>1545</v>
      </c>
      <c r="E16" s="8" t="s">
        <v>1609</v>
      </c>
      <c r="F16" s="8">
        <v>17818522063</v>
      </c>
      <c r="G16" s="8" t="s">
        <v>488</v>
      </c>
      <c r="H16" s="8" t="s">
        <v>1547</v>
      </c>
      <c r="I16" s="8" t="s">
        <v>44</v>
      </c>
      <c r="J16" s="8">
        <v>0</v>
      </c>
      <c r="K16" s="8" t="s">
        <v>146</v>
      </c>
      <c r="L16" s="8">
        <v>0</v>
      </c>
      <c r="M16" s="8" t="s">
        <v>146</v>
      </c>
      <c r="N16" s="12">
        <v>0</v>
      </c>
      <c r="O16" s="12" t="s">
        <v>146</v>
      </c>
      <c r="P16" s="10">
        <v>0</v>
      </c>
      <c r="Q16" s="10">
        <v>0</v>
      </c>
      <c r="R16" s="8">
        <v>0</v>
      </c>
      <c r="S16" s="17">
        <v>0</v>
      </c>
      <c r="T16" s="12">
        <v>0</v>
      </c>
      <c r="U16" s="12">
        <v>0</v>
      </c>
      <c r="V16" s="8">
        <v>0.4</v>
      </c>
      <c r="W16" s="8" t="s">
        <v>1610</v>
      </c>
      <c r="X16" s="8">
        <v>0.4</v>
      </c>
      <c r="Y16" s="8" t="s">
        <v>1610</v>
      </c>
      <c r="Z16" s="12">
        <v>0.4</v>
      </c>
      <c r="AA16" s="12" t="s">
        <v>1611</v>
      </c>
      <c r="AB16" s="8">
        <v>0</v>
      </c>
      <c r="AC16" s="8" t="s">
        <v>146</v>
      </c>
      <c r="AD16" s="8">
        <v>0</v>
      </c>
      <c r="AE16" s="8" t="s">
        <v>146</v>
      </c>
      <c r="AF16" s="12">
        <v>0</v>
      </c>
      <c r="AG16" s="12" t="s">
        <v>146</v>
      </c>
      <c r="AH16" s="8">
        <v>0.4</v>
      </c>
      <c r="AI16" s="8">
        <v>0.4</v>
      </c>
      <c r="AJ16" s="12">
        <v>0.4</v>
      </c>
      <c r="AK16" s="22"/>
      <c r="AL16" s="19" t="s">
        <v>1551</v>
      </c>
      <c r="AM16" s="19" t="s">
        <v>1552</v>
      </c>
    </row>
    <row r="17" s="2" customFormat="1" ht="54" spans="1:39">
      <c r="A17" s="8">
        <v>15</v>
      </c>
      <c r="B17" s="8">
        <v>20211145014</v>
      </c>
      <c r="C17" s="8" t="s">
        <v>39</v>
      </c>
      <c r="D17" s="8" t="s">
        <v>1545</v>
      </c>
      <c r="E17" s="8" t="s">
        <v>1612</v>
      </c>
      <c r="F17" s="8">
        <v>17818520399</v>
      </c>
      <c r="G17" s="8" t="s">
        <v>424</v>
      </c>
      <c r="H17" s="8" t="s">
        <v>1547</v>
      </c>
      <c r="I17" s="8" t="s">
        <v>44</v>
      </c>
      <c r="J17" s="8">
        <v>0</v>
      </c>
      <c r="K17" s="8" t="s">
        <v>146</v>
      </c>
      <c r="L17" s="8">
        <v>0</v>
      </c>
      <c r="M17" s="8" t="s">
        <v>146</v>
      </c>
      <c r="N17" s="12">
        <v>0</v>
      </c>
      <c r="O17" s="12" t="s">
        <v>146</v>
      </c>
      <c r="P17" s="10">
        <v>0</v>
      </c>
      <c r="Q17" s="10">
        <v>0</v>
      </c>
      <c r="R17" s="8">
        <v>0</v>
      </c>
      <c r="S17" s="17">
        <v>0</v>
      </c>
      <c r="T17" s="12">
        <v>0</v>
      </c>
      <c r="U17" s="12">
        <v>0</v>
      </c>
      <c r="V17" s="8">
        <v>0.2</v>
      </c>
      <c r="W17" s="8" t="s">
        <v>1613</v>
      </c>
      <c r="X17" s="8">
        <v>0.2</v>
      </c>
      <c r="Y17" s="8" t="s">
        <v>1613</v>
      </c>
      <c r="Z17" s="12">
        <v>0.2</v>
      </c>
      <c r="AA17" s="12" t="s">
        <v>1613</v>
      </c>
      <c r="AB17" s="8">
        <v>0</v>
      </c>
      <c r="AC17" s="8" t="s">
        <v>146</v>
      </c>
      <c r="AD17" s="8">
        <v>0</v>
      </c>
      <c r="AE17" s="8" t="s">
        <v>146</v>
      </c>
      <c r="AF17" s="12">
        <v>0</v>
      </c>
      <c r="AG17" s="12" t="s">
        <v>146</v>
      </c>
      <c r="AH17" s="8">
        <v>0.2</v>
      </c>
      <c r="AI17" s="8">
        <v>0.2</v>
      </c>
      <c r="AJ17" s="21">
        <v>0.2</v>
      </c>
      <c r="AK17" s="20"/>
      <c r="AL17" s="19" t="s">
        <v>1551</v>
      </c>
      <c r="AM17" s="19" t="s">
        <v>1552</v>
      </c>
    </row>
  </sheetData>
  <mergeCells count="1">
    <mergeCell ref="A1:AM1"/>
  </mergeCells>
  <dataValidations count="2">
    <dataValidation type="list" allowBlank="1" showInputMessage="1" showErrorMessage="1" sqref="H2:H1048576">
      <formula1>"全日制学术博士,全日制学术硕士,全日制专业硕士,非全日制专业硕士"</formula1>
    </dataValidation>
    <dataValidation type="list" allowBlank="1" showInputMessage="1" showErrorMessage="1" sqref="I2:I1048576">
      <formula1>"定向,非定向"</formula1>
    </dataValidation>
  </dataValidations>
  <hyperlinks>
    <hyperlink ref="W9" r:id="rId1" display="（1）SCI 2区（标题Update on new trends and progress of natural active ingredients in the intervention of Alzheimer's disease, based on understanding of traditional Chinese and Western relevant theories: A review，期刊名Phytotherapy Research，接收年月2023年6月，作者排序第1） 24分&#10;（2）食品学院第十二届综述大赛参与 0.2分&#10;（3）华南农业大学2023年研究生文献综述大赛参与 0.2分" tooltip="https://www.webofscience.com/wos/alldb/full-record/WOS:001021571600001"/>
    <hyperlink ref="Y9" r:id="rId1" display="（1）SCI 2区（标题Update on new trends and progress of natural active ingredients in the intervention of Alzheimer's disease, based on understanding of traditional Chinese and Western relevant theories: A review，期刊名Phytotherapy Research，接收年月2023年6月，作者排序第1） 24分&#10;（2）食品学院第十二届综述大赛参与 0.2分&#10;" tooltip="https://www.webofscience.com/wos/alldb/full-record/WOS:001021571600001"/>
    <hyperlink ref="AA9" r:id="rId1" display="（1）SCI 2区（标题Update on new trends and progress of natural active ingredients in the intervention of Alzheimer's disease, based on understanding of traditional Chinese and Western relevant theories: A review，期刊名Phytotherapy Research，接收年月2023年6月，作者排序第1） 24分&#10;（2）食品学院第十二届综述大赛参与 0.2分&#10;" tooltip="https://www.webofscience.com/wos/alldb/full-record/WOS:001021571600001"/>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21级学硕</vt:lpstr>
      <vt:lpstr>21级专硕</vt:lpstr>
      <vt:lpstr>21级博士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dc:creator>
  <cp:lastModifiedBy>黄怀宇</cp:lastModifiedBy>
  <dcterms:created xsi:type="dcterms:W3CDTF">2015-06-05T18:19:00Z</dcterms:created>
  <dcterms:modified xsi:type="dcterms:W3CDTF">2023-09-20T14:40:42Z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EBD6D7E618474F62B6FC42C50233F449_13</vt:lpwstr>
  </property>
</Properties>
</file>